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5460" yWindow="0" windowWidth="8895" windowHeight="10575"/>
  </bookViews>
  <sheets>
    <sheet name="3105.40 Imports" sheetId="1" r:id="rId1"/>
    <sheet name="3105.40 Exports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K174" i="1" l="1"/>
  <c r="DJ174" i="1"/>
  <c r="DK173" i="1"/>
  <c r="DJ173" i="1"/>
  <c r="DK172" i="1"/>
  <c r="DJ172" i="1"/>
  <c r="DK171" i="1"/>
  <c r="DJ171" i="1"/>
  <c r="DK170" i="1"/>
  <c r="DJ170" i="1"/>
  <c r="DK169" i="1"/>
  <c r="DJ169" i="1"/>
  <c r="DK167" i="1"/>
  <c r="DJ167" i="1"/>
  <c r="DK166" i="1"/>
  <c r="DJ166" i="1"/>
  <c r="DK165" i="1"/>
  <c r="DJ165" i="1"/>
  <c r="DK164" i="1"/>
  <c r="DJ164" i="1"/>
  <c r="DK163" i="1"/>
  <c r="DJ163" i="1"/>
  <c r="DK162" i="1"/>
  <c r="DJ162" i="1"/>
  <c r="DK168" i="1"/>
  <c r="DJ168" i="1"/>
  <c r="CM161" i="1"/>
  <c r="CL161" i="1"/>
  <c r="CN160" i="1"/>
  <c r="CN159" i="1"/>
  <c r="CN158" i="1"/>
  <c r="CN157" i="1"/>
  <c r="CN156" i="1"/>
  <c r="CN155" i="1"/>
  <c r="CN154" i="1"/>
  <c r="CN153" i="1"/>
  <c r="CN152" i="1"/>
  <c r="CN151" i="1"/>
  <c r="CN150" i="1"/>
  <c r="CN149" i="1"/>
  <c r="CM148" i="1"/>
  <c r="CL148" i="1"/>
  <c r="CN147" i="1"/>
  <c r="CN146" i="1"/>
  <c r="CN145" i="1"/>
  <c r="CN144" i="1"/>
  <c r="CN143" i="1"/>
  <c r="CN142" i="1"/>
  <c r="CN141" i="1"/>
  <c r="CN140" i="1"/>
  <c r="CN139" i="1"/>
  <c r="CN138" i="1"/>
  <c r="CN137" i="1"/>
  <c r="CN136" i="1"/>
  <c r="CM135" i="1"/>
  <c r="CL135" i="1"/>
  <c r="CN134" i="1"/>
  <c r="CN133" i="1"/>
  <c r="CN132" i="1"/>
  <c r="CN131" i="1"/>
  <c r="CN130" i="1"/>
  <c r="CN129" i="1"/>
  <c r="CN128" i="1"/>
  <c r="CN127" i="1"/>
  <c r="CN126" i="1"/>
  <c r="CN125" i="1"/>
  <c r="CN124" i="1"/>
  <c r="CN123" i="1"/>
  <c r="CM122" i="1"/>
  <c r="CL122" i="1"/>
  <c r="CN121" i="1"/>
  <c r="CN120" i="1"/>
  <c r="CN119" i="1"/>
  <c r="CN118" i="1"/>
  <c r="CN117" i="1"/>
  <c r="CN116" i="1"/>
  <c r="CN115" i="1"/>
  <c r="CN114" i="1"/>
  <c r="CN113" i="1"/>
  <c r="CN112" i="1"/>
  <c r="CN111" i="1"/>
  <c r="CN110" i="1"/>
  <c r="CM109" i="1"/>
  <c r="CL109" i="1"/>
  <c r="CN108" i="1"/>
  <c r="CN107" i="1"/>
  <c r="CN106" i="1"/>
  <c r="CN105" i="1"/>
  <c r="CN104" i="1"/>
  <c r="CN103" i="1"/>
  <c r="CN102" i="1"/>
  <c r="CN101" i="1"/>
  <c r="CN100" i="1"/>
  <c r="CN99" i="1"/>
  <c r="CN98" i="1"/>
  <c r="CN97" i="1"/>
  <c r="CM96" i="1"/>
  <c r="CL96" i="1"/>
  <c r="CN95" i="1"/>
  <c r="CN94" i="1"/>
  <c r="CN93" i="1"/>
  <c r="CN92" i="1"/>
  <c r="CN91" i="1"/>
  <c r="CN90" i="1"/>
  <c r="CN89" i="1"/>
  <c r="CN88" i="1"/>
  <c r="CN87" i="1"/>
  <c r="CN86" i="1"/>
  <c r="CN85" i="1"/>
  <c r="CN84" i="1"/>
  <c r="CM83" i="1"/>
  <c r="CL83" i="1"/>
  <c r="CN82" i="1"/>
  <c r="CN81" i="1"/>
  <c r="CN80" i="1"/>
  <c r="CN79" i="1"/>
  <c r="CN78" i="1"/>
  <c r="CN77" i="1"/>
  <c r="CN76" i="1"/>
  <c r="CN75" i="1"/>
  <c r="CN74" i="1"/>
  <c r="CN73" i="1"/>
  <c r="CN72" i="1"/>
  <c r="CN71" i="1"/>
  <c r="CM70" i="1"/>
  <c r="CL70" i="1"/>
  <c r="CN69" i="1"/>
  <c r="CN68" i="1"/>
  <c r="CN67" i="1"/>
  <c r="CN66" i="1"/>
  <c r="CN65" i="1"/>
  <c r="CN64" i="1"/>
  <c r="CN63" i="1"/>
  <c r="CN62" i="1"/>
  <c r="CN61" i="1"/>
  <c r="CN60" i="1"/>
  <c r="CN59" i="1"/>
  <c r="CN58" i="1"/>
  <c r="CM57" i="1"/>
  <c r="CL57" i="1"/>
  <c r="CN56" i="1"/>
  <c r="CN55" i="1"/>
  <c r="CN54" i="1"/>
  <c r="CN53" i="1"/>
  <c r="CN52" i="1"/>
  <c r="CN51" i="1"/>
  <c r="CN50" i="1"/>
  <c r="CN49" i="1"/>
  <c r="CN48" i="1"/>
  <c r="CN47" i="1"/>
  <c r="CN46" i="1"/>
  <c r="CN45" i="1"/>
  <c r="CM44" i="1"/>
  <c r="CL44" i="1"/>
  <c r="CN43" i="1"/>
  <c r="CN42" i="1"/>
  <c r="CN41" i="1"/>
  <c r="CN40" i="1"/>
  <c r="CN39" i="1"/>
  <c r="CN38" i="1"/>
  <c r="CN37" i="1"/>
  <c r="CN36" i="1"/>
  <c r="CN35" i="1"/>
  <c r="CN34" i="1"/>
  <c r="CN33" i="1"/>
  <c r="CN32" i="1"/>
  <c r="CM31" i="1"/>
  <c r="CL31" i="1"/>
  <c r="CN30" i="1"/>
  <c r="CN29" i="1"/>
  <c r="CN28" i="1"/>
  <c r="CN27" i="1"/>
  <c r="CN26" i="1"/>
  <c r="CN25" i="1"/>
  <c r="CN24" i="1"/>
  <c r="CN23" i="1"/>
  <c r="CN22" i="1"/>
  <c r="CN21" i="1"/>
  <c r="CN20" i="1"/>
  <c r="CN19" i="1"/>
  <c r="CM18" i="1"/>
  <c r="CL18" i="1"/>
  <c r="CN17" i="1"/>
  <c r="CN16" i="1"/>
  <c r="CN15" i="1"/>
  <c r="CN14" i="1"/>
  <c r="CN13" i="1"/>
  <c r="CN12" i="1"/>
  <c r="CN11" i="1"/>
  <c r="CN10" i="1"/>
  <c r="CN9" i="1"/>
  <c r="CN8" i="1"/>
  <c r="CN7" i="1"/>
  <c r="CN6" i="1"/>
  <c r="CM174" i="1"/>
  <c r="CL174" i="1"/>
  <c r="CN173" i="1"/>
  <c r="CN172" i="1"/>
  <c r="CN171" i="1"/>
  <c r="CN170" i="1"/>
  <c r="CN169" i="1"/>
  <c r="CN168" i="1"/>
  <c r="CN167" i="1"/>
  <c r="CN166" i="1"/>
  <c r="CN165" i="1"/>
  <c r="CN164" i="1"/>
  <c r="CN163" i="1"/>
  <c r="CN162" i="1"/>
  <c r="DE173" i="2" l="1"/>
  <c r="DD173" i="2"/>
  <c r="DE172" i="2"/>
  <c r="DD172" i="2"/>
  <c r="DE171" i="2"/>
  <c r="DD171" i="2"/>
  <c r="DE170" i="2"/>
  <c r="DD170" i="2"/>
  <c r="DE169" i="2"/>
  <c r="DD169" i="2"/>
  <c r="DE168" i="2"/>
  <c r="DD168" i="2"/>
  <c r="DE167" i="2"/>
  <c r="DD167" i="2"/>
  <c r="DE166" i="2"/>
  <c r="DD166" i="2"/>
  <c r="DE164" i="2"/>
  <c r="DD164" i="2"/>
  <c r="DE163" i="2"/>
  <c r="DD163" i="2"/>
  <c r="DE162" i="2"/>
  <c r="DD162" i="2"/>
  <c r="DE165" i="2"/>
  <c r="DD165" i="2"/>
  <c r="BF161" i="2"/>
  <c r="BE161" i="2"/>
  <c r="BG160" i="2"/>
  <c r="BG159" i="2"/>
  <c r="BG158" i="2"/>
  <c r="BG157" i="2"/>
  <c r="BG156" i="2"/>
  <c r="BG155" i="2"/>
  <c r="BG154" i="2"/>
  <c r="BG153" i="2"/>
  <c r="BG152" i="2"/>
  <c r="BG151" i="2"/>
  <c r="BG150" i="2"/>
  <c r="BG149" i="2"/>
  <c r="BF148" i="2"/>
  <c r="BE148" i="2"/>
  <c r="BG147" i="2"/>
  <c r="BG146" i="2"/>
  <c r="BG145" i="2"/>
  <c r="BG144" i="2"/>
  <c r="BG143" i="2"/>
  <c r="BG142" i="2"/>
  <c r="BG141" i="2"/>
  <c r="BG140" i="2"/>
  <c r="BG139" i="2"/>
  <c r="BG138" i="2"/>
  <c r="BG137" i="2"/>
  <c r="BG136" i="2"/>
  <c r="BF135" i="2"/>
  <c r="BE135" i="2"/>
  <c r="BG134" i="2"/>
  <c r="BG133" i="2"/>
  <c r="BG132" i="2"/>
  <c r="BG131" i="2"/>
  <c r="BG130" i="2"/>
  <c r="BG129" i="2"/>
  <c r="BG128" i="2"/>
  <c r="BG127" i="2"/>
  <c r="BG126" i="2"/>
  <c r="BG125" i="2"/>
  <c r="BG124" i="2"/>
  <c r="BG123" i="2"/>
  <c r="BF122" i="2"/>
  <c r="BE122" i="2"/>
  <c r="BG121" i="2"/>
  <c r="BG120" i="2"/>
  <c r="BG119" i="2"/>
  <c r="BG118" i="2"/>
  <c r="BG117" i="2"/>
  <c r="BG116" i="2"/>
  <c r="BG115" i="2"/>
  <c r="BG114" i="2"/>
  <c r="BG113" i="2"/>
  <c r="BG112" i="2"/>
  <c r="BG111" i="2"/>
  <c r="BG110" i="2"/>
  <c r="BF109" i="2"/>
  <c r="BE109" i="2"/>
  <c r="BG108" i="2"/>
  <c r="BG107" i="2"/>
  <c r="BG106" i="2"/>
  <c r="BG105" i="2"/>
  <c r="BG104" i="2"/>
  <c r="BG103" i="2"/>
  <c r="BG102" i="2"/>
  <c r="BG101" i="2"/>
  <c r="BG100" i="2"/>
  <c r="BG99" i="2"/>
  <c r="BG98" i="2"/>
  <c r="BG97" i="2"/>
  <c r="BF96" i="2"/>
  <c r="BE96" i="2"/>
  <c r="BG95" i="2"/>
  <c r="BG94" i="2"/>
  <c r="BG93" i="2"/>
  <c r="BG92" i="2"/>
  <c r="BG91" i="2"/>
  <c r="BG90" i="2"/>
  <c r="BG89" i="2"/>
  <c r="BG88" i="2"/>
  <c r="BG87" i="2"/>
  <c r="BG86" i="2"/>
  <c r="BG85" i="2"/>
  <c r="BG84" i="2"/>
  <c r="BF83" i="2"/>
  <c r="BE83" i="2"/>
  <c r="BG82" i="2"/>
  <c r="BG81" i="2"/>
  <c r="BG80" i="2"/>
  <c r="BG79" i="2"/>
  <c r="BG78" i="2"/>
  <c r="BG77" i="2"/>
  <c r="BG76" i="2"/>
  <c r="BG75" i="2"/>
  <c r="BG74" i="2"/>
  <c r="BG73" i="2"/>
  <c r="BG72" i="2"/>
  <c r="BG71" i="2"/>
  <c r="BF70" i="2"/>
  <c r="BE70" i="2"/>
  <c r="BG69" i="2"/>
  <c r="BG68" i="2"/>
  <c r="BG67" i="2"/>
  <c r="BG66" i="2"/>
  <c r="BG65" i="2"/>
  <c r="BG64" i="2"/>
  <c r="BG63" i="2"/>
  <c r="BG62" i="2"/>
  <c r="BG61" i="2"/>
  <c r="BG60" i="2"/>
  <c r="BG59" i="2"/>
  <c r="BG58" i="2"/>
  <c r="BF57" i="2"/>
  <c r="BE57" i="2"/>
  <c r="BG56" i="2"/>
  <c r="BG55" i="2"/>
  <c r="BG54" i="2"/>
  <c r="BG53" i="2"/>
  <c r="BG52" i="2"/>
  <c r="BG51" i="2"/>
  <c r="BG50" i="2"/>
  <c r="BG49" i="2"/>
  <c r="BG48" i="2"/>
  <c r="BG47" i="2"/>
  <c r="BG46" i="2"/>
  <c r="BG45" i="2"/>
  <c r="BF44" i="2"/>
  <c r="BE44" i="2"/>
  <c r="BG43" i="2"/>
  <c r="BG42" i="2"/>
  <c r="BG41" i="2"/>
  <c r="BG40" i="2"/>
  <c r="BG39" i="2"/>
  <c r="BG38" i="2"/>
  <c r="BG37" i="2"/>
  <c r="BG36" i="2"/>
  <c r="BG35" i="2"/>
  <c r="BG34" i="2"/>
  <c r="BG33" i="2"/>
  <c r="BG32" i="2"/>
  <c r="BF31" i="2"/>
  <c r="BE31" i="2"/>
  <c r="BG30" i="2"/>
  <c r="BG29" i="2"/>
  <c r="BG28" i="2"/>
  <c r="BG27" i="2"/>
  <c r="BG26" i="2"/>
  <c r="BG25" i="2"/>
  <c r="BG24" i="2"/>
  <c r="BG23" i="2"/>
  <c r="BG22" i="2"/>
  <c r="BG21" i="2"/>
  <c r="BG20" i="2"/>
  <c r="BG19" i="2"/>
  <c r="BF18" i="2"/>
  <c r="BE18" i="2"/>
  <c r="BG17" i="2"/>
  <c r="BG16" i="2"/>
  <c r="BG15" i="2"/>
  <c r="BG14" i="2"/>
  <c r="BG13" i="2"/>
  <c r="BG12" i="2"/>
  <c r="BG11" i="2"/>
  <c r="BG10" i="2"/>
  <c r="BG9" i="2"/>
  <c r="BG8" i="2"/>
  <c r="BG7" i="2"/>
  <c r="BG6" i="2"/>
  <c r="BF174" i="2"/>
  <c r="BE174" i="2"/>
  <c r="BG173" i="2"/>
  <c r="BG172" i="2"/>
  <c r="BG171" i="2"/>
  <c r="BG170" i="2"/>
  <c r="BG169" i="2"/>
  <c r="BG168" i="2"/>
  <c r="BG167" i="2"/>
  <c r="BG166" i="2"/>
  <c r="BG165" i="2"/>
  <c r="BG164" i="2"/>
  <c r="BG163" i="2"/>
  <c r="BG162" i="2"/>
  <c r="V174" i="1"/>
  <c r="U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V161" i="1"/>
  <c r="U161" i="1"/>
  <c r="W160" i="1"/>
  <c r="W159" i="1"/>
  <c r="W158" i="1"/>
  <c r="W157" i="1"/>
  <c r="W156" i="1"/>
  <c r="W155" i="1"/>
  <c r="W154" i="1"/>
  <c r="W153" i="1"/>
  <c r="W152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CG174" i="2" l="1"/>
  <c r="CF174" i="2"/>
  <c r="CH173" i="2"/>
  <c r="CH172" i="2"/>
  <c r="CH171" i="2"/>
  <c r="CH170" i="2"/>
  <c r="CH169" i="2"/>
  <c r="CH168" i="2"/>
  <c r="CH167" i="2"/>
  <c r="CH166" i="2"/>
  <c r="CH165" i="2"/>
  <c r="CH164" i="2"/>
  <c r="CH163" i="2"/>
  <c r="CH162" i="2"/>
  <c r="DB174" i="2" l="1"/>
  <c r="DA174" i="2"/>
  <c r="CY174" i="2"/>
  <c r="CX174" i="2"/>
  <c r="CV174" i="2"/>
  <c r="CU174" i="2"/>
  <c r="CS174" i="2"/>
  <c r="CR174" i="2"/>
  <c r="CP174" i="2"/>
  <c r="CO174" i="2"/>
  <c r="CM174" i="2"/>
  <c r="CL174" i="2"/>
  <c r="CJ174" i="2"/>
  <c r="CI174" i="2"/>
  <c r="CD174" i="2"/>
  <c r="CC174" i="2"/>
  <c r="CA174" i="2"/>
  <c r="BZ174" i="2"/>
  <c r="BX174" i="2"/>
  <c r="BW174" i="2"/>
  <c r="BU174" i="2"/>
  <c r="BT174" i="2"/>
  <c r="BR174" i="2"/>
  <c r="BQ174" i="2"/>
  <c r="BO174" i="2"/>
  <c r="BN174" i="2"/>
  <c r="BL174" i="2"/>
  <c r="BK174" i="2"/>
  <c r="BI174" i="2"/>
  <c r="BH174" i="2"/>
  <c r="BC174" i="2"/>
  <c r="BB174" i="2"/>
  <c r="AZ174" i="2"/>
  <c r="AY174" i="2"/>
  <c r="AW174" i="2"/>
  <c r="AV174" i="2"/>
  <c r="AT174" i="2"/>
  <c r="AS174" i="2"/>
  <c r="AQ174" i="2"/>
  <c r="AP174" i="2"/>
  <c r="AN174" i="2"/>
  <c r="AM174" i="2"/>
  <c r="AK174" i="2"/>
  <c r="AJ174" i="2"/>
  <c r="AH174" i="2"/>
  <c r="AG174" i="2"/>
  <c r="AE174" i="2"/>
  <c r="AD174" i="2"/>
  <c r="AB174" i="2"/>
  <c r="AA174" i="2"/>
  <c r="Y174" i="2"/>
  <c r="X174" i="2"/>
  <c r="V174" i="2"/>
  <c r="U174" i="2"/>
  <c r="S174" i="2"/>
  <c r="R174" i="2"/>
  <c r="P174" i="2"/>
  <c r="O174" i="2"/>
  <c r="M174" i="2"/>
  <c r="L174" i="2"/>
  <c r="J174" i="2"/>
  <c r="I174" i="2"/>
  <c r="G174" i="2"/>
  <c r="F174" i="2"/>
  <c r="DC173" i="2"/>
  <c r="CZ173" i="2"/>
  <c r="CW173" i="2"/>
  <c r="CT173" i="2"/>
  <c r="CQ173" i="2"/>
  <c r="CN173" i="2"/>
  <c r="CK173" i="2"/>
  <c r="CE173" i="2"/>
  <c r="CB173" i="2"/>
  <c r="BY173" i="2"/>
  <c r="BV173" i="2"/>
  <c r="BS173" i="2"/>
  <c r="BP173" i="2"/>
  <c r="BM173" i="2"/>
  <c r="BJ173" i="2"/>
  <c r="BD173" i="2"/>
  <c r="BA173" i="2"/>
  <c r="AX173" i="2"/>
  <c r="AU173" i="2"/>
  <c r="AR173" i="2"/>
  <c r="AO173" i="2"/>
  <c r="AL173" i="2"/>
  <c r="AI173" i="2"/>
  <c r="AF173" i="2"/>
  <c r="AC173" i="2"/>
  <c r="Z173" i="2"/>
  <c r="W173" i="2"/>
  <c r="T173" i="2"/>
  <c r="Q173" i="2"/>
  <c r="N173" i="2"/>
  <c r="K173" i="2"/>
  <c r="H173" i="2"/>
  <c r="DC172" i="2"/>
  <c r="CZ172" i="2"/>
  <c r="CW172" i="2"/>
  <c r="CT172" i="2"/>
  <c r="CQ172" i="2"/>
  <c r="CN172" i="2"/>
  <c r="CK172" i="2"/>
  <c r="CE172" i="2"/>
  <c r="CB172" i="2"/>
  <c r="BY172" i="2"/>
  <c r="BV172" i="2"/>
  <c r="BS172" i="2"/>
  <c r="BP172" i="2"/>
  <c r="BM172" i="2"/>
  <c r="BJ172" i="2"/>
  <c r="BD172" i="2"/>
  <c r="BA172" i="2"/>
  <c r="AX172" i="2"/>
  <c r="AU172" i="2"/>
  <c r="AR172" i="2"/>
  <c r="AO172" i="2"/>
  <c r="AL172" i="2"/>
  <c r="AI172" i="2"/>
  <c r="AF172" i="2"/>
  <c r="AC172" i="2"/>
  <c r="Z172" i="2"/>
  <c r="W172" i="2"/>
  <c r="T172" i="2"/>
  <c r="Q172" i="2"/>
  <c r="N172" i="2"/>
  <c r="K172" i="2"/>
  <c r="H172" i="2"/>
  <c r="DC171" i="2"/>
  <c r="CZ171" i="2"/>
  <c r="CW171" i="2"/>
  <c r="CT171" i="2"/>
  <c r="CQ171" i="2"/>
  <c r="CN171" i="2"/>
  <c r="CK171" i="2"/>
  <c r="CE171" i="2"/>
  <c r="CB171" i="2"/>
  <c r="BY171" i="2"/>
  <c r="BV171" i="2"/>
  <c r="BS171" i="2"/>
  <c r="BP171" i="2"/>
  <c r="BM171" i="2"/>
  <c r="BJ171" i="2"/>
  <c r="BD171" i="2"/>
  <c r="BA171" i="2"/>
  <c r="AX171" i="2"/>
  <c r="AU171" i="2"/>
  <c r="AR171" i="2"/>
  <c r="AO171" i="2"/>
  <c r="AL171" i="2"/>
  <c r="AI171" i="2"/>
  <c r="AF171" i="2"/>
  <c r="AC171" i="2"/>
  <c r="Z171" i="2"/>
  <c r="W171" i="2"/>
  <c r="T171" i="2"/>
  <c r="Q171" i="2"/>
  <c r="N171" i="2"/>
  <c r="K171" i="2"/>
  <c r="H171" i="2"/>
  <c r="DC170" i="2"/>
  <c r="CZ170" i="2"/>
  <c r="CW170" i="2"/>
  <c r="CT170" i="2"/>
  <c r="CQ170" i="2"/>
  <c r="CN170" i="2"/>
  <c r="CK170" i="2"/>
  <c r="CE170" i="2"/>
  <c r="CB170" i="2"/>
  <c r="BY170" i="2"/>
  <c r="BV170" i="2"/>
  <c r="BS170" i="2"/>
  <c r="BP170" i="2"/>
  <c r="BM170" i="2"/>
  <c r="BJ170" i="2"/>
  <c r="BD170" i="2"/>
  <c r="BA170" i="2"/>
  <c r="AX170" i="2"/>
  <c r="AU170" i="2"/>
  <c r="AR170" i="2"/>
  <c r="AO170" i="2"/>
  <c r="AL170" i="2"/>
  <c r="AI170" i="2"/>
  <c r="AF170" i="2"/>
  <c r="AC170" i="2"/>
  <c r="Z170" i="2"/>
  <c r="W170" i="2"/>
  <c r="T170" i="2"/>
  <c r="Q170" i="2"/>
  <c r="N170" i="2"/>
  <c r="K170" i="2"/>
  <c r="H170" i="2"/>
  <c r="DC169" i="2"/>
  <c r="CZ169" i="2"/>
  <c r="CW169" i="2"/>
  <c r="CT169" i="2"/>
  <c r="CQ169" i="2"/>
  <c r="CN169" i="2"/>
  <c r="CK169" i="2"/>
  <c r="CE169" i="2"/>
  <c r="CB169" i="2"/>
  <c r="BY169" i="2"/>
  <c r="BV169" i="2"/>
  <c r="BS169" i="2"/>
  <c r="BP169" i="2"/>
  <c r="BM169" i="2"/>
  <c r="BJ169" i="2"/>
  <c r="BD169" i="2"/>
  <c r="BA169" i="2"/>
  <c r="AX169" i="2"/>
  <c r="AU169" i="2"/>
  <c r="AR169" i="2"/>
  <c r="AO169" i="2"/>
  <c r="AL169" i="2"/>
  <c r="AI169" i="2"/>
  <c r="AF169" i="2"/>
  <c r="AC169" i="2"/>
  <c r="Z169" i="2"/>
  <c r="W169" i="2"/>
  <c r="T169" i="2"/>
  <c r="Q169" i="2"/>
  <c r="N169" i="2"/>
  <c r="K169" i="2"/>
  <c r="H169" i="2"/>
  <c r="DC168" i="2"/>
  <c r="CZ168" i="2"/>
  <c r="CW168" i="2"/>
  <c r="CT168" i="2"/>
  <c r="CQ168" i="2"/>
  <c r="CN168" i="2"/>
  <c r="CK168" i="2"/>
  <c r="CE168" i="2"/>
  <c r="CB168" i="2"/>
  <c r="BY168" i="2"/>
  <c r="BV168" i="2"/>
  <c r="BS168" i="2"/>
  <c r="BP168" i="2"/>
  <c r="BM168" i="2"/>
  <c r="BJ168" i="2"/>
  <c r="BD168" i="2"/>
  <c r="BA168" i="2"/>
  <c r="AX168" i="2"/>
  <c r="AU168" i="2"/>
  <c r="AR168" i="2"/>
  <c r="AO168" i="2"/>
  <c r="AL168" i="2"/>
  <c r="AI168" i="2"/>
  <c r="AF168" i="2"/>
  <c r="AC168" i="2"/>
  <c r="Z168" i="2"/>
  <c r="W168" i="2"/>
  <c r="T168" i="2"/>
  <c r="Q168" i="2"/>
  <c r="N168" i="2"/>
  <c r="K168" i="2"/>
  <c r="H168" i="2"/>
  <c r="DC167" i="2"/>
  <c r="CZ167" i="2"/>
  <c r="CW167" i="2"/>
  <c r="CT167" i="2"/>
  <c r="CQ167" i="2"/>
  <c r="CN167" i="2"/>
  <c r="CK167" i="2"/>
  <c r="CE167" i="2"/>
  <c r="CB167" i="2"/>
  <c r="BY167" i="2"/>
  <c r="BV167" i="2"/>
  <c r="BS167" i="2"/>
  <c r="BP167" i="2"/>
  <c r="BM167" i="2"/>
  <c r="BJ167" i="2"/>
  <c r="BD167" i="2"/>
  <c r="BA167" i="2"/>
  <c r="AX167" i="2"/>
  <c r="AU167" i="2"/>
  <c r="AR167" i="2"/>
  <c r="AO167" i="2"/>
  <c r="AL167" i="2"/>
  <c r="AI167" i="2"/>
  <c r="AF167" i="2"/>
  <c r="AC167" i="2"/>
  <c r="Z167" i="2"/>
  <c r="W167" i="2"/>
  <c r="T167" i="2"/>
  <c r="Q167" i="2"/>
  <c r="N167" i="2"/>
  <c r="K167" i="2"/>
  <c r="H167" i="2"/>
  <c r="DC166" i="2"/>
  <c r="CZ166" i="2"/>
  <c r="CW166" i="2"/>
  <c r="CT166" i="2"/>
  <c r="CQ166" i="2"/>
  <c r="CN166" i="2"/>
  <c r="CK166" i="2"/>
  <c r="CE166" i="2"/>
  <c r="CB166" i="2"/>
  <c r="BY166" i="2"/>
  <c r="BV166" i="2"/>
  <c r="BS166" i="2"/>
  <c r="BP166" i="2"/>
  <c r="BM166" i="2"/>
  <c r="BJ166" i="2"/>
  <c r="BD166" i="2"/>
  <c r="BA166" i="2"/>
  <c r="AX166" i="2"/>
  <c r="AU166" i="2"/>
  <c r="AR166" i="2"/>
  <c r="AO166" i="2"/>
  <c r="AL166" i="2"/>
  <c r="AI166" i="2"/>
  <c r="AF166" i="2"/>
  <c r="AC166" i="2"/>
  <c r="Z166" i="2"/>
  <c r="W166" i="2"/>
  <c r="T166" i="2"/>
  <c r="Q166" i="2"/>
  <c r="N166" i="2"/>
  <c r="K166" i="2"/>
  <c r="H166" i="2"/>
  <c r="DC165" i="2"/>
  <c r="CZ165" i="2"/>
  <c r="CW165" i="2"/>
  <c r="CT165" i="2"/>
  <c r="CQ165" i="2"/>
  <c r="CN165" i="2"/>
  <c r="CK165" i="2"/>
  <c r="CE165" i="2"/>
  <c r="CB165" i="2"/>
  <c r="BY165" i="2"/>
  <c r="BV165" i="2"/>
  <c r="BS165" i="2"/>
  <c r="BP165" i="2"/>
  <c r="BM165" i="2"/>
  <c r="BJ165" i="2"/>
  <c r="BD165" i="2"/>
  <c r="BA165" i="2"/>
  <c r="AX165" i="2"/>
  <c r="AU165" i="2"/>
  <c r="AR165" i="2"/>
  <c r="AO165" i="2"/>
  <c r="AL165" i="2"/>
  <c r="AI165" i="2"/>
  <c r="AF165" i="2"/>
  <c r="AC165" i="2"/>
  <c r="Z165" i="2"/>
  <c r="W165" i="2"/>
  <c r="T165" i="2"/>
  <c r="Q165" i="2"/>
  <c r="N165" i="2"/>
  <c r="K165" i="2"/>
  <c r="H165" i="2"/>
  <c r="DC164" i="2"/>
  <c r="CZ164" i="2"/>
  <c r="CW164" i="2"/>
  <c r="CT164" i="2"/>
  <c r="CQ164" i="2"/>
  <c r="CN164" i="2"/>
  <c r="CK164" i="2"/>
  <c r="CE164" i="2"/>
  <c r="CB164" i="2"/>
  <c r="BY164" i="2"/>
  <c r="BV164" i="2"/>
  <c r="BS164" i="2"/>
  <c r="BP164" i="2"/>
  <c r="BM164" i="2"/>
  <c r="BJ164" i="2"/>
  <c r="BD164" i="2"/>
  <c r="BA164" i="2"/>
  <c r="AX164" i="2"/>
  <c r="AU164" i="2"/>
  <c r="AR164" i="2"/>
  <c r="AO164" i="2"/>
  <c r="AL164" i="2"/>
  <c r="AI164" i="2"/>
  <c r="AF164" i="2"/>
  <c r="AC164" i="2"/>
  <c r="Z164" i="2"/>
  <c r="W164" i="2"/>
  <c r="T164" i="2"/>
  <c r="Q164" i="2"/>
  <c r="N164" i="2"/>
  <c r="K164" i="2"/>
  <c r="H164" i="2"/>
  <c r="DC163" i="2"/>
  <c r="CZ163" i="2"/>
  <c r="CW163" i="2"/>
  <c r="CT163" i="2"/>
  <c r="CQ163" i="2"/>
  <c r="CN163" i="2"/>
  <c r="CK163" i="2"/>
  <c r="CE163" i="2"/>
  <c r="CB163" i="2"/>
  <c r="BY163" i="2"/>
  <c r="BV163" i="2"/>
  <c r="BS163" i="2"/>
  <c r="BP163" i="2"/>
  <c r="BM163" i="2"/>
  <c r="BJ163" i="2"/>
  <c r="BD163" i="2"/>
  <c r="BA163" i="2"/>
  <c r="AX163" i="2"/>
  <c r="AU163" i="2"/>
  <c r="AR163" i="2"/>
  <c r="AO163" i="2"/>
  <c r="AL163" i="2"/>
  <c r="AI163" i="2"/>
  <c r="AF163" i="2"/>
  <c r="AC163" i="2"/>
  <c r="Z163" i="2"/>
  <c r="W163" i="2"/>
  <c r="T163" i="2"/>
  <c r="Q163" i="2"/>
  <c r="N163" i="2"/>
  <c r="K163" i="2"/>
  <c r="H163" i="2"/>
  <c r="DC162" i="2"/>
  <c r="CZ162" i="2"/>
  <c r="CW162" i="2"/>
  <c r="CT162" i="2"/>
  <c r="CQ162" i="2"/>
  <c r="CN162" i="2"/>
  <c r="CK162" i="2"/>
  <c r="CE162" i="2"/>
  <c r="CB162" i="2"/>
  <c r="BY162" i="2"/>
  <c r="BV162" i="2"/>
  <c r="BS162" i="2"/>
  <c r="BP162" i="2"/>
  <c r="BM162" i="2"/>
  <c r="BJ162" i="2"/>
  <c r="BD162" i="2"/>
  <c r="BA162" i="2"/>
  <c r="AX162" i="2"/>
  <c r="AU162" i="2"/>
  <c r="AR162" i="2"/>
  <c r="AO162" i="2"/>
  <c r="AL162" i="2"/>
  <c r="AI162" i="2"/>
  <c r="AF162" i="2"/>
  <c r="AC162" i="2"/>
  <c r="Z162" i="2"/>
  <c r="W162" i="2"/>
  <c r="T162" i="2"/>
  <c r="Q162" i="2"/>
  <c r="N162" i="2"/>
  <c r="K162" i="2"/>
  <c r="H162" i="2"/>
  <c r="D174" i="2"/>
  <c r="C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DH174" i="1"/>
  <c r="DG174" i="1"/>
  <c r="DE174" i="1"/>
  <c r="DD174" i="1"/>
  <c r="DB174" i="1"/>
  <c r="DA174" i="1"/>
  <c r="CY174" i="1"/>
  <c r="CX174" i="1"/>
  <c r="CV174" i="1"/>
  <c r="CU174" i="1"/>
  <c r="CS174" i="1"/>
  <c r="CR174" i="1"/>
  <c r="CP174" i="1"/>
  <c r="CO174" i="1"/>
  <c r="CJ174" i="1"/>
  <c r="CI174" i="1"/>
  <c r="CG174" i="1"/>
  <c r="CF174" i="1"/>
  <c r="CD174" i="1"/>
  <c r="CC174" i="1"/>
  <c r="CA174" i="1"/>
  <c r="BZ174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S174" i="1"/>
  <c r="R174" i="1"/>
  <c r="P174" i="1"/>
  <c r="O174" i="1"/>
  <c r="M174" i="1"/>
  <c r="L174" i="1"/>
  <c r="J174" i="1"/>
  <c r="I174" i="1"/>
  <c r="G174" i="1"/>
  <c r="F174" i="1"/>
  <c r="DI173" i="1"/>
  <c r="DF173" i="1"/>
  <c r="DC173" i="1"/>
  <c r="CZ173" i="1"/>
  <c r="CW173" i="1"/>
  <c r="CT173" i="1"/>
  <c r="CQ173" i="1"/>
  <c r="CK173" i="1"/>
  <c r="CH173" i="1"/>
  <c r="CE173" i="1"/>
  <c r="CB173" i="1"/>
  <c r="BY173" i="1"/>
  <c r="BV173" i="1"/>
  <c r="BS173" i="1"/>
  <c r="BP173" i="1"/>
  <c r="BM173" i="1"/>
  <c r="BJ173" i="1"/>
  <c r="BG173" i="1"/>
  <c r="BD173" i="1"/>
  <c r="BA173" i="1"/>
  <c r="AX173" i="1"/>
  <c r="AU173" i="1"/>
  <c r="AR173" i="1"/>
  <c r="AO173" i="1"/>
  <c r="AL173" i="1"/>
  <c r="AI173" i="1"/>
  <c r="AF173" i="1"/>
  <c r="AC173" i="1"/>
  <c r="Z173" i="1"/>
  <c r="T173" i="1"/>
  <c r="Q173" i="1"/>
  <c r="N173" i="1"/>
  <c r="K173" i="1"/>
  <c r="H173" i="1"/>
  <c r="DI172" i="1"/>
  <c r="DF172" i="1"/>
  <c r="DC172" i="1"/>
  <c r="CZ172" i="1"/>
  <c r="CW172" i="1"/>
  <c r="CT172" i="1"/>
  <c r="CQ172" i="1"/>
  <c r="CK172" i="1"/>
  <c r="CH172" i="1"/>
  <c r="CE172" i="1"/>
  <c r="CB172" i="1"/>
  <c r="BY172" i="1"/>
  <c r="BV172" i="1"/>
  <c r="BS172" i="1"/>
  <c r="BP172" i="1"/>
  <c r="BM172" i="1"/>
  <c r="BJ172" i="1"/>
  <c r="BG172" i="1"/>
  <c r="BD172" i="1"/>
  <c r="BA172" i="1"/>
  <c r="AX172" i="1"/>
  <c r="AU172" i="1"/>
  <c r="AR172" i="1"/>
  <c r="AO172" i="1"/>
  <c r="AL172" i="1"/>
  <c r="AI172" i="1"/>
  <c r="AF172" i="1"/>
  <c r="AC172" i="1"/>
  <c r="Z172" i="1"/>
  <c r="T172" i="1"/>
  <c r="Q172" i="1"/>
  <c r="N172" i="1"/>
  <c r="K172" i="1"/>
  <c r="H172" i="1"/>
  <c r="DI171" i="1"/>
  <c r="DF171" i="1"/>
  <c r="DC171" i="1"/>
  <c r="CZ171" i="1"/>
  <c r="CW171" i="1"/>
  <c r="CT171" i="1"/>
  <c r="CQ171" i="1"/>
  <c r="CK171" i="1"/>
  <c r="CH171" i="1"/>
  <c r="CE171" i="1"/>
  <c r="CB171" i="1"/>
  <c r="BY171" i="1"/>
  <c r="BV171" i="1"/>
  <c r="BS171" i="1"/>
  <c r="BP171" i="1"/>
  <c r="BM171" i="1"/>
  <c r="BJ171" i="1"/>
  <c r="BG171" i="1"/>
  <c r="BD171" i="1"/>
  <c r="BA171" i="1"/>
  <c r="AX171" i="1"/>
  <c r="AU171" i="1"/>
  <c r="AR171" i="1"/>
  <c r="AO171" i="1"/>
  <c r="AL171" i="1"/>
  <c r="AI171" i="1"/>
  <c r="AF171" i="1"/>
  <c r="AC171" i="1"/>
  <c r="Z171" i="1"/>
  <c r="T171" i="1"/>
  <c r="Q171" i="1"/>
  <c r="N171" i="1"/>
  <c r="K171" i="1"/>
  <c r="H171" i="1"/>
  <c r="DI170" i="1"/>
  <c r="DF170" i="1"/>
  <c r="DC170" i="1"/>
  <c r="CZ170" i="1"/>
  <c r="CW170" i="1"/>
  <c r="CT170" i="1"/>
  <c r="CQ170" i="1"/>
  <c r="CK170" i="1"/>
  <c r="CH170" i="1"/>
  <c r="CE170" i="1"/>
  <c r="CB170" i="1"/>
  <c r="BY170" i="1"/>
  <c r="BV170" i="1"/>
  <c r="BS170" i="1"/>
  <c r="BP170" i="1"/>
  <c r="BM170" i="1"/>
  <c r="BJ170" i="1"/>
  <c r="BG170" i="1"/>
  <c r="BD170" i="1"/>
  <c r="BA170" i="1"/>
  <c r="AX170" i="1"/>
  <c r="AU170" i="1"/>
  <c r="AR170" i="1"/>
  <c r="AO170" i="1"/>
  <c r="AL170" i="1"/>
  <c r="AI170" i="1"/>
  <c r="AF170" i="1"/>
  <c r="AC170" i="1"/>
  <c r="Z170" i="1"/>
  <c r="T170" i="1"/>
  <c r="Q170" i="1"/>
  <c r="N170" i="1"/>
  <c r="K170" i="1"/>
  <c r="H170" i="1"/>
  <c r="DI169" i="1"/>
  <c r="DF169" i="1"/>
  <c r="DC169" i="1"/>
  <c r="CZ169" i="1"/>
  <c r="CW169" i="1"/>
  <c r="CT169" i="1"/>
  <c r="CQ169" i="1"/>
  <c r="CK169" i="1"/>
  <c r="CH169" i="1"/>
  <c r="CE169" i="1"/>
  <c r="CB169" i="1"/>
  <c r="BY169" i="1"/>
  <c r="BV169" i="1"/>
  <c r="BS169" i="1"/>
  <c r="BP169" i="1"/>
  <c r="BM169" i="1"/>
  <c r="BJ169" i="1"/>
  <c r="BG169" i="1"/>
  <c r="BD169" i="1"/>
  <c r="BA169" i="1"/>
  <c r="AX169" i="1"/>
  <c r="AU169" i="1"/>
  <c r="AR169" i="1"/>
  <c r="AO169" i="1"/>
  <c r="AL169" i="1"/>
  <c r="AI169" i="1"/>
  <c r="AF169" i="1"/>
  <c r="AC169" i="1"/>
  <c r="Z169" i="1"/>
  <c r="T169" i="1"/>
  <c r="Q169" i="1"/>
  <c r="N169" i="1"/>
  <c r="K169" i="1"/>
  <c r="H169" i="1"/>
  <c r="DI168" i="1"/>
  <c r="DF168" i="1"/>
  <c r="DC168" i="1"/>
  <c r="CZ168" i="1"/>
  <c r="CW168" i="1"/>
  <c r="CT168" i="1"/>
  <c r="CQ168" i="1"/>
  <c r="CK168" i="1"/>
  <c r="CH168" i="1"/>
  <c r="CE168" i="1"/>
  <c r="CB168" i="1"/>
  <c r="BY168" i="1"/>
  <c r="BV168" i="1"/>
  <c r="BS168" i="1"/>
  <c r="BP168" i="1"/>
  <c r="BM168" i="1"/>
  <c r="BJ168" i="1"/>
  <c r="BG168" i="1"/>
  <c r="BD168" i="1"/>
  <c r="BA168" i="1"/>
  <c r="AX168" i="1"/>
  <c r="AU168" i="1"/>
  <c r="AR168" i="1"/>
  <c r="AO168" i="1"/>
  <c r="AL168" i="1"/>
  <c r="AI168" i="1"/>
  <c r="AF168" i="1"/>
  <c r="AC168" i="1"/>
  <c r="Z168" i="1"/>
  <c r="T168" i="1"/>
  <c r="Q168" i="1"/>
  <c r="N168" i="1"/>
  <c r="K168" i="1"/>
  <c r="H168" i="1"/>
  <c r="DI167" i="1"/>
  <c r="DF167" i="1"/>
  <c r="DC167" i="1"/>
  <c r="CZ167" i="1"/>
  <c r="CW167" i="1"/>
  <c r="CT167" i="1"/>
  <c r="CQ167" i="1"/>
  <c r="CK167" i="1"/>
  <c r="CH167" i="1"/>
  <c r="CE167" i="1"/>
  <c r="CB167" i="1"/>
  <c r="BY167" i="1"/>
  <c r="BV167" i="1"/>
  <c r="BS167" i="1"/>
  <c r="BP167" i="1"/>
  <c r="BM167" i="1"/>
  <c r="BJ167" i="1"/>
  <c r="BG167" i="1"/>
  <c r="BD167" i="1"/>
  <c r="BA167" i="1"/>
  <c r="AX167" i="1"/>
  <c r="AU167" i="1"/>
  <c r="AR167" i="1"/>
  <c r="AO167" i="1"/>
  <c r="AL167" i="1"/>
  <c r="AI167" i="1"/>
  <c r="AF167" i="1"/>
  <c r="AC167" i="1"/>
  <c r="Z167" i="1"/>
  <c r="T167" i="1"/>
  <c r="Q167" i="1"/>
  <c r="N167" i="1"/>
  <c r="K167" i="1"/>
  <c r="H167" i="1"/>
  <c r="DI166" i="1"/>
  <c r="DF166" i="1"/>
  <c r="DC166" i="1"/>
  <c r="CZ166" i="1"/>
  <c r="CW166" i="1"/>
  <c r="CT166" i="1"/>
  <c r="CQ166" i="1"/>
  <c r="CK166" i="1"/>
  <c r="CH166" i="1"/>
  <c r="CE166" i="1"/>
  <c r="CB166" i="1"/>
  <c r="BY166" i="1"/>
  <c r="BV166" i="1"/>
  <c r="BS166" i="1"/>
  <c r="BP166" i="1"/>
  <c r="BM166" i="1"/>
  <c r="BJ166" i="1"/>
  <c r="BG166" i="1"/>
  <c r="BD166" i="1"/>
  <c r="BA166" i="1"/>
  <c r="AX166" i="1"/>
  <c r="AU166" i="1"/>
  <c r="AR166" i="1"/>
  <c r="AO166" i="1"/>
  <c r="AL166" i="1"/>
  <c r="AI166" i="1"/>
  <c r="AF166" i="1"/>
  <c r="AC166" i="1"/>
  <c r="Z166" i="1"/>
  <c r="T166" i="1"/>
  <c r="Q166" i="1"/>
  <c r="N166" i="1"/>
  <c r="K166" i="1"/>
  <c r="H166" i="1"/>
  <c r="DI165" i="1"/>
  <c r="DF165" i="1"/>
  <c r="DC165" i="1"/>
  <c r="CZ165" i="1"/>
  <c r="CW165" i="1"/>
  <c r="CT165" i="1"/>
  <c r="CQ165" i="1"/>
  <c r="CK165" i="1"/>
  <c r="CH165" i="1"/>
  <c r="CE165" i="1"/>
  <c r="CB165" i="1"/>
  <c r="BY165" i="1"/>
  <c r="BV165" i="1"/>
  <c r="BS165" i="1"/>
  <c r="BP165" i="1"/>
  <c r="BM165" i="1"/>
  <c r="BJ165" i="1"/>
  <c r="BG165" i="1"/>
  <c r="BD165" i="1"/>
  <c r="BA165" i="1"/>
  <c r="AX165" i="1"/>
  <c r="AU165" i="1"/>
  <c r="AR165" i="1"/>
  <c r="AO165" i="1"/>
  <c r="AL165" i="1"/>
  <c r="AI165" i="1"/>
  <c r="AF165" i="1"/>
  <c r="AC165" i="1"/>
  <c r="Z165" i="1"/>
  <c r="T165" i="1"/>
  <c r="Q165" i="1"/>
  <c r="N165" i="1"/>
  <c r="K165" i="1"/>
  <c r="H165" i="1"/>
  <c r="DI164" i="1"/>
  <c r="DF164" i="1"/>
  <c r="DC164" i="1"/>
  <c r="CZ164" i="1"/>
  <c r="CW164" i="1"/>
  <c r="CT164" i="1"/>
  <c r="CQ164" i="1"/>
  <c r="CK164" i="1"/>
  <c r="CH164" i="1"/>
  <c r="CE164" i="1"/>
  <c r="CB164" i="1"/>
  <c r="BY164" i="1"/>
  <c r="BV164" i="1"/>
  <c r="BS164" i="1"/>
  <c r="BP164" i="1"/>
  <c r="BM164" i="1"/>
  <c r="BJ164" i="1"/>
  <c r="BG164" i="1"/>
  <c r="BD164" i="1"/>
  <c r="BA164" i="1"/>
  <c r="AX164" i="1"/>
  <c r="AU164" i="1"/>
  <c r="AR164" i="1"/>
  <c r="AO164" i="1"/>
  <c r="AL164" i="1"/>
  <c r="AI164" i="1"/>
  <c r="AF164" i="1"/>
  <c r="AC164" i="1"/>
  <c r="Z164" i="1"/>
  <c r="T164" i="1"/>
  <c r="Q164" i="1"/>
  <c r="N164" i="1"/>
  <c r="K164" i="1"/>
  <c r="H164" i="1"/>
  <c r="DI163" i="1"/>
  <c r="DF163" i="1"/>
  <c r="DC163" i="1"/>
  <c r="CZ163" i="1"/>
  <c r="CW163" i="1"/>
  <c r="CT163" i="1"/>
  <c r="CQ163" i="1"/>
  <c r="CK163" i="1"/>
  <c r="CH163" i="1"/>
  <c r="CE163" i="1"/>
  <c r="CB163" i="1"/>
  <c r="BY163" i="1"/>
  <c r="BV163" i="1"/>
  <c r="BS163" i="1"/>
  <c r="BP163" i="1"/>
  <c r="BM163" i="1"/>
  <c r="BJ163" i="1"/>
  <c r="BG163" i="1"/>
  <c r="BD163" i="1"/>
  <c r="BA163" i="1"/>
  <c r="AX163" i="1"/>
  <c r="AU163" i="1"/>
  <c r="AR163" i="1"/>
  <c r="AO163" i="1"/>
  <c r="AL163" i="1"/>
  <c r="AI163" i="1"/>
  <c r="AF163" i="1"/>
  <c r="AC163" i="1"/>
  <c r="Z163" i="1"/>
  <c r="T163" i="1"/>
  <c r="Q163" i="1"/>
  <c r="N163" i="1"/>
  <c r="K163" i="1"/>
  <c r="H163" i="1"/>
  <c r="DI162" i="1"/>
  <c r="DF162" i="1"/>
  <c r="DC162" i="1"/>
  <c r="CZ162" i="1"/>
  <c r="CW162" i="1"/>
  <c r="CT162" i="1"/>
  <c r="CQ162" i="1"/>
  <c r="CK162" i="1"/>
  <c r="CH162" i="1"/>
  <c r="CE162" i="1"/>
  <c r="CB162" i="1"/>
  <c r="BY162" i="1"/>
  <c r="BV162" i="1"/>
  <c r="BS162" i="1"/>
  <c r="BP162" i="1"/>
  <c r="BM162" i="1"/>
  <c r="BJ162" i="1"/>
  <c r="BG162" i="1"/>
  <c r="BD162" i="1"/>
  <c r="BA162" i="1"/>
  <c r="AX162" i="1"/>
  <c r="AU162" i="1"/>
  <c r="AR162" i="1"/>
  <c r="AO162" i="1"/>
  <c r="AL162" i="1"/>
  <c r="AI162" i="1"/>
  <c r="AF162" i="1"/>
  <c r="AC162" i="1"/>
  <c r="Z162" i="1"/>
  <c r="T162" i="1"/>
  <c r="Q162" i="1"/>
  <c r="N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DD174" i="2" l="1"/>
  <c r="DE174" i="2"/>
  <c r="AL157" i="2"/>
  <c r="DK160" i="1" l="1"/>
  <c r="DJ160" i="1"/>
  <c r="DK159" i="1"/>
  <c r="DJ159" i="1"/>
  <c r="DK158" i="1"/>
  <c r="DJ158" i="1"/>
  <c r="DK157" i="1"/>
  <c r="DJ157" i="1"/>
  <c r="DK156" i="1"/>
  <c r="DJ156" i="1"/>
  <c r="DK155" i="1"/>
  <c r="DJ155" i="1"/>
  <c r="DK154" i="1"/>
  <c r="DJ154" i="1"/>
  <c r="DK152" i="1"/>
  <c r="DJ152" i="1"/>
  <c r="DK151" i="1"/>
  <c r="DJ151" i="1"/>
  <c r="DK150" i="1"/>
  <c r="DJ150" i="1"/>
  <c r="DK149" i="1"/>
  <c r="DJ149" i="1"/>
  <c r="DK153" i="1"/>
  <c r="DJ153" i="1"/>
  <c r="DE161" i="1"/>
  <c r="DD161" i="1"/>
  <c r="DF160" i="1"/>
  <c r="DF159" i="1"/>
  <c r="DF158" i="1"/>
  <c r="DF157" i="1"/>
  <c r="DF156" i="1"/>
  <c r="DF155" i="1"/>
  <c r="DF154" i="1"/>
  <c r="DF153" i="1"/>
  <c r="DF152" i="1"/>
  <c r="DE148" i="1"/>
  <c r="DD148" i="1"/>
  <c r="DE135" i="1"/>
  <c r="DD135" i="1"/>
  <c r="DE122" i="1"/>
  <c r="DD122" i="1"/>
  <c r="DE109" i="1"/>
  <c r="DD109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DC160" i="2" l="1"/>
  <c r="CZ160" i="2"/>
  <c r="CW160" i="2"/>
  <c r="CT160" i="2"/>
  <c r="CQ160" i="2"/>
  <c r="CN160" i="2"/>
  <c r="CK160" i="2"/>
  <c r="CE160" i="2"/>
  <c r="CB160" i="2"/>
  <c r="BY160" i="2"/>
  <c r="BV160" i="2"/>
  <c r="BS160" i="2"/>
  <c r="BP160" i="2"/>
  <c r="BM160" i="2"/>
  <c r="BJ160" i="2"/>
  <c r="BD160" i="2"/>
  <c r="BA160" i="2"/>
  <c r="AX160" i="2"/>
  <c r="AU160" i="2"/>
  <c r="AR160" i="2"/>
  <c r="AO160" i="2"/>
  <c r="AL160" i="2"/>
  <c r="AI160" i="2"/>
  <c r="AF160" i="2"/>
  <c r="AC160" i="2"/>
  <c r="Z160" i="2"/>
  <c r="W160" i="2"/>
  <c r="T160" i="2"/>
  <c r="Q160" i="2"/>
  <c r="N160" i="2"/>
  <c r="K160" i="2"/>
  <c r="H160" i="2"/>
  <c r="E160" i="2"/>
  <c r="DC159" i="2"/>
  <c r="CZ159" i="2"/>
  <c r="CW159" i="2"/>
  <c r="CT159" i="2"/>
  <c r="CQ159" i="2"/>
  <c r="CN159" i="2"/>
  <c r="CK159" i="2"/>
  <c r="CE159" i="2"/>
  <c r="CB159" i="2"/>
  <c r="BY159" i="2"/>
  <c r="BV159" i="2"/>
  <c r="BS159" i="2"/>
  <c r="BP159" i="2"/>
  <c r="BM159" i="2"/>
  <c r="BJ159" i="2"/>
  <c r="BD159" i="2"/>
  <c r="BA159" i="2"/>
  <c r="AX159" i="2"/>
  <c r="AU159" i="2"/>
  <c r="AR159" i="2"/>
  <c r="AO159" i="2"/>
  <c r="AL159" i="2"/>
  <c r="AI159" i="2"/>
  <c r="AF159" i="2"/>
  <c r="AC159" i="2"/>
  <c r="Z159" i="2"/>
  <c r="W159" i="2"/>
  <c r="T159" i="2"/>
  <c r="Q159" i="2"/>
  <c r="N159" i="2"/>
  <c r="K159" i="2"/>
  <c r="H159" i="2"/>
  <c r="E159" i="2"/>
  <c r="DC158" i="2"/>
  <c r="CZ158" i="2"/>
  <c r="CW158" i="2"/>
  <c r="CT158" i="2"/>
  <c r="CQ158" i="2"/>
  <c r="CN158" i="2"/>
  <c r="CK158" i="2"/>
  <c r="CE158" i="2"/>
  <c r="CB158" i="2"/>
  <c r="BY158" i="2"/>
  <c r="BV158" i="2"/>
  <c r="BS158" i="2"/>
  <c r="BP158" i="2"/>
  <c r="BM158" i="2"/>
  <c r="BJ158" i="2"/>
  <c r="BD158" i="2"/>
  <c r="BA158" i="2"/>
  <c r="AX158" i="2"/>
  <c r="AU158" i="2"/>
  <c r="AR158" i="2"/>
  <c r="AO158" i="2"/>
  <c r="AL158" i="2"/>
  <c r="AI158" i="2"/>
  <c r="AF158" i="2"/>
  <c r="AC158" i="2"/>
  <c r="Z158" i="2"/>
  <c r="W158" i="2"/>
  <c r="T158" i="2"/>
  <c r="Q158" i="2"/>
  <c r="N158" i="2"/>
  <c r="K158" i="2"/>
  <c r="H158" i="2"/>
  <c r="E158" i="2"/>
  <c r="DC157" i="2"/>
  <c r="CZ157" i="2"/>
  <c r="CW157" i="2"/>
  <c r="CT157" i="2"/>
  <c r="CQ157" i="2"/>
  <c r="CN157" i="2"/>
  <c r="CK157" i="2"/>
  <c r="CE157" i="2"/>
  <c r="CB157" i="2"/>
  <c r="BY157" i="2"/>
  <c r="BV157" i="2"/>
  <c r="BS157" i="2"/>
  <c r="BP157" i="2"/>
  <c r="BM157" i="2"/>
  <c r="BJ157" i="2"/>
  <c r="BD157" i="2"/>
  <c r="BA157" i="2"/>
  <c r="AX157" i="2"/>
  <c r="AU157" i="2"/>
  <c r="AR157" i="2"/>
  <c r="AO157" i="2"/>
  <c r="AI157" i="2"/>
  <c r="AF157" i="2"/>
  <c r="AC157" i="2"/>
  <c r="Z157" i="2"/>
  <c r="W157" i="2"/>
  <c r="T157" i="2"/>
  <c r="Q157" i="2"/>
  <c r="N157" i="2"/>
  <c r="K157" i="2"/>
  <c r="H157" i="2"/>
  <c r="E157" i="2"/>
  <c r="DC156" i="2"/>
  <c r="CZ156" i="2"/>
  <c r="CW156" i="2"/>
  <c r="CT156" i="2"/>
  <c r="CQ156" i="2"/>
  <c r="CN156" i="2"/>
  <c r="CK156" i="2"/>
  <c r="CE156" i="2"/>
  <c r="CB156" i="2"/>
  <c r="BY156" i="2"/>
  <c r="BV156" i="2"/>
  <c r="BS156" i="2"/>
  <c r="BP156" i="2"/>
  <c r="BM156" i="2"/>
  <c r="BJ156" i="2"/>
  <c r="BD156" i="2"/>
  <c r="BA156" i="2"/>
  <c r="AX156" i="2"/>
  <c r="AU156" i="2"/>
  <c r="AR156" i="2"/>
  <c r="AO156" i="2"/>
  <c r="AL156" i="2"/>
  <c r="AI156" i="2"/>
  <c r="AF156" i="2"/>
  <c r="AC156" i="2"/>
  <c r="Z156" i="2"/>
  <c r="W156" i="2"/>
  <c r="T156" i="2"/>
  <c r="Q156" i="2"/>
  <c r="N156" i="2"/>
  <c r="K156" i="2"/>
  <c r="H156" i="2"/>
  <c r="E156" i="2"/>
  <c r="DC155" i="2"/>
  <c r="CZ155" i="2"/>
  <c r="CW155" i="2"/>
  <c r="CT155" i="2"/>
  <c r="CQ155" i="2"/>
  <c r="CN155" i="2"/>
  <c r="CK155" i="2"/>
  <c r="CE155" i="2"/>
  <c r="CB155" i="2"/>
  <c r="BY155" i="2"/>
  <c r="BV155" i="2"/>
  <c r="BS155" i="2"/>
  <c r="BP155" i="2"/>
  <c r="BM155" i="2"/>
  <c r="BJ155" i="2"/>
  <c r="BD155" i="2"/>
  <c r="BA155" i="2"/>
  <c r="AX155" i="2"/>
  <c r="AU155" i="2"/>
  <c r="AR155" i="2"/>
  <c r="AO155" i="2"/>
  <c r="AL155" i="2"/>
  <c r="AI155" i="2"/>
  <c r="AF155" i="2"/>
  <c r="AC155" i="2"/>
  <c r="Z155" i="2"/>
  <c r="W155" i="2"/>
  <c r="T155" i="2"/>
  <c r="Q155" i="2"/>
  <c r="N155" i="2"/>
  <c r="K155" i="2"/>
  <c r="H155" i="2"/>
  <c r="E155" i="2"/>
  <c r="DC154" i="2"/>
  <c r="CZ154" i="2"/>
  <c r="CW154" i="2"/>
  <c r="CT154" i="2"/>
  <c r="CQ154" i="2"/>
  <c r="CN154" i="2"/>
  <c r="CK154" i="2"/>
  <c r="CE154" i="2"/>
  <c r="CB154" i="2"/>
  <c r="BY154" i="2"/>
  <c r="BV154" i="2"/>
  <c r="BS154" i="2"/>
  <c r="BP154" i="2"/>
  <c r="BM154" i="2"/>
  <c r="BJ154" i="2"/>
  <c r="BD154" i="2"/>
  <c r="BA154" i="2"/>
  <c r="AX154" i="2"/>
  <c r="AU154" i="2"/>
  <c r="AR154" i="2"/>
  <c r="AO154" i="2"/>
  <c r="AL154" i="2"/>
  <c r="AI154" i="2"/>
  <c r="AF154" i="2"/>
  <c r="AC154" i="2"/>
  <c r="Z154" i="2"/>
  <c r="W154" i="2"/>
  <c r="T154" i="2"/>
  <c r="Q154" i="2"/>
  <c r="N154" i="2"/>
  <c r="K154" i="2"/>
  <c r="H154" i="2"/>
  <c r="E154" i="2"/>
  <c r="DC153" i="2"/>
  <c r="CZ153" i="2"/>
  <c r="CW153" i="2"/>
  <c r="CT153" i="2"/>
  <c r="CQ153" i="2"/>
  <c r="CN153" i="2"/>
  <c r="CK153" i="2"/>
  <c r="CE153" i="2"/>
  <c r="CB153" i="2"/>
  <c r="BY153" i="2"/>
  <c r="BV153" i="2"/>
  <c r="BS153" i="2"/>
  <c r="BP153" i="2"/>
  <c r="BM153" i="2"/>
  <c r="BJ153" i="2"/>
  <c r="BD153" i="2"/>
  <c r="BA153" i="2"/>
  <c r="AX153" i="2"/>
  <c r="AU153" i="2"/>
  <c r="AR153" i="2"/>
  <c r="AO153" i="2"/>
  <c r="AL153" i="2"/>
  <c r="AI153" i="2"/>
  <c r="AF153" i="2"/>
  <c r="AC153" i="2"/>
  <c r="Z153" i="2"/>
  <c r="W153" i="2"/>
  <c r="T153" i="2"/>
  <c r="Q153" i="2"/>
  <c r="N153" i="2"/>
  <c r="K153" i="2"/>
  <c r="H153" i="2"/>
  <c r="E153" i="2"/>
  <c r="DC152" i="2"/>
  <c r="CZ152" i="2"/>
  <c r="CW152" i="2"/>
  <c r="CT152" i="2"/>
  <c r="CQ152" i="2"/>
  <c r="CN152" i="2"/>
  <c r="CK152" i="2"/>
  <c r="CE152" i="2"/>
  <c r="CB152" i="2"/>
  <c r="BY152" i="2"/>
  <c r="BV152" i="2"/>
  <c r="BS152" i="2"/>
  <c r="BP152" i="2"/>
  <c r="BM152" i="2"/>
  <c r="BJ152" i="2"/>
  <c r="BD152" i="2"/>
  <c r="BA152" i="2"/>
  <c r="AX152" i="2"/>
  <c r="AU152" i="2"/>
  <c r="AR152" i="2"/>
  <c r="AO152" i="2"/>
  <c r="AL152" i="2"/>
  <c r="AI152" i="2"/>
  <c r="AF152" i="2"/>
  <c r="AC152" i="2"/>
  <c r="Z152" i="2"/>
  <c r="W152" i="2"/>
  <c r="T152" i="2"/>
  <c r="Q152" i="2"/>
  <c r="N152" i="2"/>
  <c r="K152" i="2"/>
  <c r="H152" i="2"/>
  <c r="E152" i="2"/>
  <c r="DI160" i="1"/>
  <c r="DC160" i="1"/>
  <c r="CZ160" i="1"/>
  <c r="CW160" i="1"/>
  <c r="CT160" i="1"/>
  <c r="CQ160" i="1"/>
  <c r="CK160" i="1"/>
  <c r="CH160" i="1"/>
  <c r="CE160" i="1"/>
  <c r="CB160" i="1"/>
  <c r="BY160" i="1"/>
  <c r="BV160" i="1"/>
  <c r="BS160" i="1"/>
  <c r="BP160" i="1"/>
  <c r="BM160" i="1"/>
  <c r="BJ160" i="1"/>
  <c r="BG160" i="1"/>
  <c r="BD160" i="1"/>
  <c r="BA160" i="1"/>
  <c r="AX160" i="1"/>
  <c r="AU160" i="1"/>
  <c r="AR160" i="1"/>
  <c r="AO160" i="1"/>
  <c r="AL160" i="1"/>
  <c r="AI160" i="1"/>
  <c r="AF160" i="1"/>
  <c r="AC160" i="1"/>
  <c r="Z160" i="1"/>
  <c r="T160" i="1"/>
  <c r="Q160" i="1"/>
  <c r="N160" i="1"/>
  <c r="K160" i="1"/>
  <c r="H160" i="1"/>
  <c r="E160" i="1"/>
  <c r="DI159" i="1"/>
  <c r="DC159" i="1"/>
  <c r="CZ159" i="1"/>
  <c r="CW159" i="1"/>
  <c r="CT159" i="1"/>
  <c r="CQ159" i="1"/>
  <c r="CK159" i="1"/>
  <c r="CH159" i="1"/>
  <c r="CE159" i="1"/>
  <c r="CB159" i="1"/>
  <c r="BY159" i="1"/>
  <c r="BV159" i="1"/>
  <c r="BS159" i="1"/>
  <c r="BP159" i="1"/>
  <c r="BM159" i="1"/>
  <c r="BJ159" i="1"/>
  <c r="BG159" i="1"/>
  <c r="BD159" i="1"/>
  <c r="BA159" i="1"/>
  <c r="AX159" i="1"/>
  <c r="AU159" i="1"/>
  <c r="AR159" i="1"/>
  <c r="AO159" i="1"/>
  <c r="AL159" i="1"/>
  <c r="AI159" i="1"/>
  <c r="AF159" i="1"/>
  <c r="AC159" i="1"/>
  <c r="Z159" i="1"/>
  <c r="T159" i="1"/>
  <c r="Q159" i="1"/>
  <c r="N159" i="1"/>
  <c r="K159" i="1"/>
  <c r="H159" i="1"/>
  <c r="E159" i="1"/>
  <c r="DI158" i="1"/>
  <c r="DC158" i="1"/>
  <c r="CZ158" i="1"/>
  <c r="CW158" i="1"/>
  <c r="CT158" i="1"/>
  <c r="CQ158" i="1"/>
  <c r="CK158" i="1"/>
  <c r="CH158" i="1"/>
  <c r="CE158" i="1"/>
  <c r="CB158" i="1"/>
  <c r="BY158" i="1"/>
  <c r="BV158" i="1"/>
  <c r="BS158" i="1"/>
  <c r="BP158" i="1"/>
  <c r="BM158" i="1"/>
  <c r="BJ158" i="1"/>
  <c r="BG158" i="1"/>
  <c r="BD158" i="1"/>
  <c r="BA158" i="1"/>
  <c r="AX158" i="1"/>
  <c r="AU158" i="1"/>
  <c r="AR158" i="1"/>
  <c r="AO158" i="1"/>
  <c r="AL158" i="1"/>
  <c r="AI158" i="1"/>
  <c r="AF158" i="1"/>
  <c r="AC158" i="1"/>
  <c r="Z158" i="1"/>
  <c r="T158" i="1"/>
  <c r="Q158" i="1"/>
  <c r="N158" i="1"/>
  <c r="K158" i="1"/>
  <c r="H158" i="1"/>
  <c r="E158" i="1"/>
  <c r="DI157" i="1"/>
  <c r="DC157" i="1"/>
  <c r="CZ157" i="1"/>
  <c r="CW157" i="1"/>
  <c r="CT157" i="1"/>
  <c r="CQ157" i="1"/>
  <c r="CK157" i="1"/>
  <c r="CH157" i="1"/>
  <c r="CE157" i="1"/>
  <c r="CB157" i="1"/>
  <c r="BY157" i="1"/>
  <c r="BV157" i="1"/>
  <c r="BS157" i="1"/>
  <c r="BP157" i="1"/>
  <c r="BM157" i="1"/>
  <c r="BJ157" i="1"/>
  <c r="BG157" i="1"/>
  <c r="BD157" i="1"/>
  <c r="BA157" i="1"/>
  <c r="AX157" i="1"/>
  <c r="AU157" i="1"/>
  <c r="AR157" i="1"/>
  <c r="AO157" i="1"/>
  <c r="AL157" i="1"/>
  <c r="AI157" i="1"/>
  <c r="AF157" i="1"/>
  <c r="AC157" i="1"/>
  <c r="Z157" i="1"/>
  <c r="T157" i="1"/>
  <c r="Q157" i="1"/>
  <c r="N157" i="1"/>
  <c r="K157" i="1"/>
  <c r="H157" i="1"/>
  <c r="E157" i="1"/>
  <c r="DI156" i="1"/>
  <c r="DC156" i="1"/>
  <c r="CZ156" i="1"/>
  <c r="CW156" i="1"/>
  <c r="CT156" i="1"/>
  <c r="CQ156" i="1"/>
  <c r="CK156" i="1"/>
  <c r="CH156" i="1"/>
  <c r="CE156" i="1"/>
  <c r="CB156" i="1"/>
  <c r="BY156" i="1"/>
  <c r="BV156" i="1"/>
  <c r="BS156" i="1"/>
  <c r="BP156" i="1"/>
  <c r="BM156" i="1"/>
  <c r="BJ156" i="1"/>
  <c r="BG156" i="1"/>
  <c r="BD156" i="1"/>
  <c r="BA156" i="1"/>
  <c r="AX156" i="1"/>
  <c r="AU156" i="1"/>
  <c r="AR156" i="1"/>
  <c r="AO156" i="1"/>
  <c r="AL156" i="1"/>
  <c r="AI156" i="1"/>
  <c r="AF156" i="1"/>
  <c r="AC156" i="1"/>
  <c r="Z156" i="1"/>
  <c r="T156" i="1"/>
  <c r="Q156" i="1"/>
  <c r="N156" i="1"/>
  <c r="K156" i="1"/>
  <c r="H156" i="1"/>
  <c r="E156" i="1"/>
  <c r="DI155" i="1"/>
  <c r="DC155" i="1"/>
  <c r="CZ155" i="1"/>
  <c r="CW155" i="1"/>
  <c r="CT155" i="1"/>
  <c r="CQ155" i="1"/>
  <c r="CK155" i="1"/>
  <c r="CH155" i="1"/>
  <c r="CE155" i="1"/>
  <c r="CB155" i="1"/>
  <c r="BY155" i="1"/>
  <c r="BV155" i="1"/>
  <c r="BS155" i="1"/>
  <c r="BP155" i="1"/>
  <c r="BM155" i="1"/>
  <c r="BJ155" i="1"/>
  <c r="BG155" i="1"/>
  <c r="BD155" i="1"/>
  <c r="BA155" i="1"/>
  <c r="AX155" i="1"/>
  <c r="AU155" i="1"/>
  <c r="AR155" i="1"/>
  <c r="AO155" i="1"/>
  <c r="AL155" i="1"/>
  <c r="AI155" i="1"/>
  <c r="AF155" i="1"/>
  <c r="AC155" i="1"/>
  <c r="Z155" i="1"/>
  <c r="T155" i="1"/>
  <c r="Q155" i="1"/>
  <c r="N155" i="1"/>
  <c r="K155" i="1"/>
  <c r="H155" i="1"/>
  <c r="E155" i="1"/>
  <c r="DI154" i="1"/>
  <c r="DC154" i="1"/>
  <c r="CZ154" i="1"/>
  <c r="CW154" i="1"/>
  <c r="CT154" i="1"/>
  <c r="CQ154" i="1"/>
  <c r="CK154" i="1"/>
  <c r="CH154" i="1"/>
  <c r="CE154" i="1"/>
  <c r="CB154" i="1"/>
  <c r="BY154" i="1"/>
  <c r="BV154" i="1"/>
  <c r="BS154" i="1"/>
  <c r="BP154" i="1"/>
  <c r="BM154" i="1"/>
  <c r="BJ154" i="1"/>
  <c r="BG154" i="1"/>
  <c r="BD154" i="1"/>
  <c r="BA154" i="1"/>
  <c r="AX154" i="1"/>
  <c r="AU154" i="1"/>
  <c r="AR154" i="1"/>
  <c r="AO154" i="1"/>
  <c r="AL154" i="1"/>
  <c r="AI154" i="1"/>
  <c r="AF154" i="1"/>
  <c r="AC154" i="1"/>
  <c r="Z154" i="1"/>
  <c r="T154" i="1"/>
  <c r="Q154" i="1"/>
  <c r="N154" i="1"/>
  <c r="K154" i="1"/>
  <c r="H154" i="1"/>
  <c r="E154" i="1"/>
  <c r="DI153" i="1"/>
  <c r="DC153" i="1"/>
  <c r="CZ153" i="1"/>
  <c r="CW153" i="1"/>
  <c r="CT153" i="1"/>
  <c r="CQ153" i="1"/>
  <c r="CK153" i="1"/>
  <c r="CH153" i="1"/>
  <c r="CE153" i="1"/>
  <c r="CB153" i="1"/>
  <c r="BY153" i="1"/>
  <c r="BV153" i="1"/>
  <c r="BS153" i="1"/>
  <c r="BP153" i="1"/>
  <c r="BM153" i="1"/>
  <c r="BJ153" i="1"/>
  <c r="BG153" i="1"/>
  <c r="BD153" i="1"/>
  <c r="BA153" i="1"/>
  <c r="AX153" i="1"/>
  <c r="AU153" i="1"/>
  <c r="AR153" i="1"/>
  <c r="AO153" i="1"/>
  <c r="AL153" i="1"/>
  <c r="AI153" i="1"/>
  <c r="AF153" i="1"/>
  <c r="AC153" i="1"/>
  <c r="Z153" i="1"/>
  <c r="T153" i="1"/>
  <c r="Q153" i="1"/>
  <c r="N153" i="1"/>
  <c r="K153" i="1"/>
  <c r="H153" i="1"/>
  <c r="E153" i="1"/>
  <c r="DI152" i="1"/>
  <c r="DC152" i="1"/>
  <c r="CZ152" i="1"/>
  <c r="CW152" i="1"/>
  <c r="CT152" i="1"/>
  <c r="CQ152" i="1"/>
  <c r="CK152" i="1"/>
  <c r="CH152" i="1"/>
  <c r="CE152" i="1"/>
  <c r="CB152" i="1"/>
  <c r="BY152" i="1"/>
  <c r="BV152" i="1"/>
  <c r="BS152" i="1"/>
  <c r="BP152" i="1"/>
  <c r="BM152" i="1"/>
  <c r="BJ152" i="1"/>
  <c r="BG152" i="1"/>
  <c r="BD152" i="1"/>
  <c r="BA152" i="1"/>
  <c r="AX152" i="1"/>
  <c r="AU152" i="1"/>
  <c r="AR152" i="1"/>
  <c r="AO152" i="1"/>
  <c r="AL152" i="1"/>
  <c r="AI152" i="1"/>
  <c r="AF152" i="1"/>
  <c r="AC152" i="1"/>
  <c r="Z152" i="1"/>
  <c r="T152" i="1"/>
  <c r="Q152" i="1"/>
  <c r="N152" i="1"/>
  <c r="K152" i="1"/>
  <c r="H152" i="1"/>
  <c r="E152" i="1"/>
  <c r="DC151" i="2" l="1"/>
  <c r="DE160" i="2" l="1"/>
  <c r="DD160" i="2"/>
  <c r="DE159" i="2"/>
  <c r="DD159" i="2"/>
  <c r="DE158" i="2"/>
  <c r="DD158" i="2"/>
  <c r="DE157" i="2"/>
  <c r="DD157" i="2"/>
  <c r="DE156" i="2"/>
  <c r="DD156" i="2"/>
  <c r="DE155" i="2"/>
  <c r="DD155" i="2"/>
  <c r="DE154" i="2"/>
  <c r="DD154" i="2"/>
  <c r="DE153" i="2"/>
  <c r="DD153" i="2"/>
  <c r="DE152" i="2"/>
  <c r="DD152" i="2"/>
  <c r="DE151" i="2"/>
  <c r="DD151" i="2"/>
  <c r="DE150" i="2"/>
  <c r="DD150" i="2"/>
  <c r="DE149" i="2"/>
  <c r="DD149" i="2"/>
  <c r="DB161" i="2"/>
  <c r="DA161" i="2"/>
  <c r="CY161" i="2"/>
  <c r="CX161" i="2"/>
  <c r="CV161" i="2"/>
  <c r="CU161" i="2"/>
  <c r="CS161" i="2"/>
  <c r="CR161" i="2"/>
  <c r="CP161" i="2"/>
  <c r="CO161" i="2"/>
  <c r="CM161" i="2"/>
  <c r="CL161" i="2"/>
  <c r="CJ161" i="2"/>
  <c r="CI161" i="2"/>
  <c r="CD161" i="2"/>
  <c r="CC161" i="2"/>
  <c r="CA161" i="2"/>
  <c r="BZ161" i="2"/>
  <c r="BX161" i="2"/>
  <c r="BW161" i="2"/>
  <c r="BU161" i="2"/>
  <c r="BT161" i="2"/>
  <c r="BR161" i="2"/>
  <c r="BQ161" i="2"/>
  <c r="BO161" i="2"/>
  <c r="BN161" i="2"/>
  <c r="BL161" i="2"/>
  <c r="BK161" i="2"/>
  <c r="BI161" i="2"/>
  <c r="BH161" i="2"/>
  <c r="BC161" i="2"/>
  <c r="BB161" i="2"/>
  <c r="AZ161" i="2"/>
  <c r="AY161" i="2"/>
  <c r="AW161" i="2"/>
  <c r="AV161" i="2"/>
  <c r="AT161" i="2"/>
  <c r="AS161" i="2"/>
  <c r="AQ161" i="2"/>
  <c r="AP161" i="2"/>
  <c r="AN161" i="2"/>
  <c r="AM161" i="2"/>
  <c r="AK161" i="2"/>
  <c r="AJ161" i="2"/>
  <c r="AH161" i="2"/>
  <c r="AG161" i="2"/>
  <c r="AE161" i="2"/>
  <c r="AD161" i="2"/>
  <c r="AB161" i="2"/>
  <c r="AA161" i="2"/>
  <c r="Y161" i="2"/>
  <c r="X161" i="2"/>
  <c r="V161" i="2"/>
  <c r="U161" i="2"/>
  <c r="S161" i="2"/>
  <c r="R161" i="2"/>
  <c r="P161" i="2"/>
  <c r="O161" i="2"/>
  <c r="M161" i="2"/>
  <c r="L161" i="2"/>
  <c r="J161" i="2"/>
  <c r="I161" i="2"/>
  <c r="G161" i="2"/>
  <c r="F161" i="2"/>
  <c r="BS151" i="2"/>
  <c r="BM151" i="2"/>
  <c r="DC150" i="2"/>
  <c r="CZ150" i="2"/>
  <c r="BP150" i="2"/>
  <c r="DC149" i="2"/>
  <c r="CZ149" i="2"/>
  <c r="BS149" i="2"/>
  <c r="D161" i="2"/>
  <c r="C161" i="2"/>
  <c r="DH161" i="1"/>
  <c r="DG161" i="1"/>
  <c r="DB161" i="1"/>
  <c r="DA161" i="1"/>
  <c r="CY161" i="1"/>
  <c r="CX161" i="1"/>
  <c r="CV161" i="1"/>
  <c r="CU161" i="1"/>
  <c r="CS161" i="1"/>
  <c r="CR161" i="1"/>
  <c r="CP161" i="1"/>
  <c r="CO161" i="1"/>
  <c r="CJ161" i="1"/>
  <c r="CI161" i="1"/>
  <c r="CG161" i="1"/>
  <c r="CF161" i="1"/>
  <c r="CD161" i="1"/>
  <c r="CC161" i="1"/>
  <c r="CA161" i="1"/>
  <c r="BZ161" i="1"/>
  <c r="BX161" i="1"/>
  <c r="BW161" i="1"/>
  <c r="BU161" i="1"/>
  <c r="BT161" i="1"/>
  <c r="BR161" i="1"/>
  <c r="BQ161" i="1"/>
  <c r="BO161" i="1"/>
  <c r="BN161" i="1"/>
  <c r="BL161" i="1"/>
  <c r="BK161" i="1"/>
  <c r="BI161" i="1"/>
  <c r="BH161" i="1"/>
  <c r="BF161" i="1"/>
  <c r="BE161" i="1"/>
  <c r="BC161" i="1"/>
  <c r="BB161" i="1"/>
  <c r="AZ161" i="1"/>
  <c r="AY161" i="1"/>
  <c r="AW161" i="1"/>
  <c r="AV161" i="1"/>
  <c r="AT161" i="1"/>
  <c r="AS161" i="1"/>
  <c r="AQ161" i="1"/>
  <c r="AP161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S161" i="1"/>
  <c r="R161" i="1"/>
  <c r="P161" i="1"/>
  <c r="O161" i="1"/>
  <c r="M161" i="1"/>
  <c r="L161" i="1"/>
  <c r="J161" i="1"/>
  <c r="I161" i="1"/>
  <c r="G161" i="1"/>
  <c r="F161" i="1"/>
  <c r="T151" i="1"/>
  <c r="CB150" i="1"/>
  <c r="AL150" i="1"/>
  <c r="T150" i="1"/>
  <c r="T149" i="1"/>
  <c r="D161" i="1"/>
  <c r="C161" i="1"/>
  <c r="C148" i="1"/>
  <c r="D148" i="1"/>
  <c r="DJ161" i="1" l="1"/>
  <c r="DK161" i="1"/>
  <c r="DD161" i="2"/>
  <c r="DE161" i="2"/>
  <c r="DE147" i="2"/>
  <c r="DD147" i="2"/>
  <c r="DE146" i="2"/>
  <c r="DD146" i="2"/>
  <c r="DE144" i="2"/>
  <c r="DD144" i="2"/>
  <c r="DE143" i="2"/>
  <c r="DD143" i="2"/>
  <c r="DE142" i="2"/>
  <c r="DD142" i="2"/>
  <c r="DE141" i="2"/>
  <c r="DD141" i="2"/>
  <c r="DE140" i="2"/>
  <c r="DD140" i="2"/>
  <c r="DE139" i="2"/>
  <c r="DD139" i="2"/>
  <c r="DE138" i="2"/>
  <c r="DD138" i="2"/>
  <c r="DE137" i="2"/>
  <c r="DD137" i="2"/>
  <c r="DE136" i="2"/>
  <c r="DD136" i="2"/>
  <c r="DE145" i="2"/>
  <c r="DD145" i="2"/>
  <c r="AH148" i="2"/>
  <c r="AG148" i="2"/>
  <c r="AI145" i="2"/>
  <c r="AH135" i="2"/>
  <c r="AG135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AL142" i="2" l="1"/>
  <c r="AK148" i="2"/>
  <c r="AJ148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M148" i="2" l="1"/>
  <c r="L148" i="2"/>
  <c r="N140" i="2"/>
  <c r="M135" i="2"/>
  <c r="L135" i="2"/>
  <c r="N126" i="2"/>
  <c r="M122" i="2"/>
  <c r="L122" i="2"/>
  <c r="M109" i="2"/>
  <c r="L109" i="2"/>
  <c r="N108" i="2"/>
  <c r="N106" i="2"/>
  <c r="N104" i="2"/>
  <c r="N103" i="2"/>
  <c r="M96" i="2"/>
  <c r="L96" i="2"/>
  <c r="N95" i="2"/>
  <c r="N91" i="2"/>
  <c r="N86" i="2"/>
  <c r="N84" i="2"/>
  <c r="M83" i="2"/>
  <c r="L83" i="2"/>
  <c r="N78" i="2"/>
  <c r="N72" i="2"/>
  <c r="M70" i="2"/>
  <c r="L70" i="2"/>
  <c r="N69" i="2"/>
  <c r="M57" i="2"/>
  <c r="L57" i="2"/>
  <c r="N47" i="2"/>
  <c r="M44" i="2"/>
  <c r="L44" i="2"/>
  <c r="M31" i="2"/>
  <c r="L31" i="2"/>
  <c r="M18" i="2"/>
  <c r="L18" i="2"/>
  <c r="N9" i="2"/>
  <c r="N8" i="2"/>
  <c r="S148" i="2" l="1"/>
  <c r="R148" i="2"/>
  <c r="T138" i="2"/>
  <c r="S135" i="2"/>
  <c r="R135" i="2"/>
  <c r="S122" i="2"/>
  <c r="R122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BI148" i="2" l="1"/>
  <c r="BH148" i="2"/>
  <c r="BJ136" i="2"/>
  <c r="BI135" i="2"/>
  <c r="BH135" i="2"/>
  <c r="BI122" i="2"/>
  <c r="BH122" i="2"/>
  <c r="BI109" i="2"/>
  <c r="BH109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Y148" i="2"/>
  <c r="X148" i="2"/>
  <c r="Z140" i="2"/>
  <c r="Z139" i="2"/>
  <c r="Z138" i="2"/>
  <c r="Z136" i="2"/>
  <c r="Y135" i="2"/>
  <c r="X135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DB148" i="2" l="1"/>
  <c r="DA148" i="2"/>
  <c r="CY148" i="2"/>
  <c r="CX148" i="2"/>
  <c r="CV148" i="2"/>
  <c r="CU148" i="2"/>
  <c r="CS148" i="2"/>
  <c r="CR148" i="2"/>
  <c r="CP148" i="2"/>
  <c r="CO148" i="2"/>
  <c r="CM148" i="2"/>
  <c r="CL148" i="2"/>
  <c r="CJ148" i="2"/>
  <c r="CI148" i="2"/>
  <c r="CD148" i="2"/>
  <c r="CC148" i="2"/>
  <c r="CA148" i="2"/>
  <c r="BZ148" i="2"/>
  <c r="BX148" i="2"/>
  <c r="BW148" i="2"/>
  <c r="BU148" i="2"/>
  <c r="BT148" i="2"/>
  <c r="BR148" i="2"/>
  <c r="BQ148" i="2"/>
  <c r="BO148" i="2"/>
  <c r="BN148" i="2"/>
  <c r="BL148" i="2"/>
  <c r="BK148" i="2"/>
  <c r="BC148" i="2"/>
  <c r="BB148" i="2"/>
  <c r="AZ148" i="2"/>
  <c r="AY148" i="2"/>
  <c r="AW148" i="2"/>
  <c r="AV148" i="2"/>
  <c r="AT148" i="2"/>
  <c r="AS148" i="2"/>
  <c r="AQ148" i="2"/>
  <c r="AP148" i="2"/>
  <c r="AN148" i="2"/>
  <c r="AM148" i="2"/>
  <c r="AE148" i="2"/>
  <c r="AD148" i="2"/>
  <c r="AB148" i="2"/>
  <c r="AA148" i="2"/>
  <c r="V148" i="2"/>
  <c r="U148" i="2"/>
  <c r="P148" i="2"/>
  <c r="O148" i="2"/>
  <c r="J148" i="2"/>
  <c r="I148" i="2"/>
  <c r="G148" i="2"/>
  <c r="F148" i="2"/>
  <c r="D148" i="2"/>
  <c r="C148" i="2"/>
  <c r="DC147" i="2"/>
  <c r="CZ147" i="2"/>
  <c r="BS147" i="2"/>
  <c r="DC146" i="2"/>
  <c r="CZ146" i="2"/>
  <c r="BS146" i="2"/>
  <c r="DC145" i="2"/>
  <c r="CZ145" i="2"/>
  <c r="CW145" i="2"/>
  <c r="BS145" i="2"/>
  <c r="AF145" i="2"/>
  <c r="Q145" i="2"/>
  <c r="DC144" i="2"/>
  <c r="CZ144" i="2"/>
  <c r="BS144" i="2"/>
  <c r="Q144" i="2"/>
  <c r="DC143" i="2"/>
  <c r="CZ143" i="2"/>
  <c r="BS143" i="2"/>
  <c r="DC142" i="2"/>
  <c r="CZ142" i="2"/>
  <c r="BS142" i="2"/>
  <c r="DC141" i="2"/>
  <c r="CZ141" i="2"/>
  <c r="BP141" i="2"/>
  <c r="BM141" i="2"/>
  <c r="CZ140" i="2"/>
  <c r="BS140" i="2"/>
  <c r="DC139" i="2"/>
  <c r="CZ139" i="2"/>
  <c r="BS139" i="2"/>
  <c r="BM139" i="2"/>
  <c r="AO139" i="2"/>
  <c r="CZ138" i="2"/>
  <c r="BS138" i="2"/>
  <c r="BM138" i="2"/>
  <c r="CZ137" i="2"/>
  <c r="BS137" i="2"/>
  <c r="BM137" i="2"/>
  <c r="AF137" i="2"/>
  <c r="DC136" i="2"/>
  <c r="CZ136" i="2"/>
  <c r="BS136" i="2"/>
  <c r="BP136" i="2"/>
  <c r="BM136" i="2"/>
  <c r="DE148" i="2" l="1"/>
  <c r="DD148" i="2"/>
  <c r="DH148" i="1"/>
  <c r="DG148" i="1"/>
  <c r="DB148" i="1"/>
  <c r="DA148" i="1"/>
  <c r="CY148" i="1"/>
  <c r="CX148" i="1"/>
  <c r="CV148" i="1"/>
  <c r="CU148" i="1"/>
  <c r="CS148" i="1"/>
  <c r="CR148" i="1"/>
  <c r="CP148" i="1"/>
  <c r="CO148" i="1"/>
  <c r="CJ148" i="1"/>
  <c r="CI148" i="1"/>
  <c r="CG148" i="1"/>
  <c r="CF148" i="1"/>
  <c r="CD148" i="1"/>
  <c r="CC148" i="1"/>
  <c r="CA148" i="1"/>
  <c r="BZ148" i="1"/>
  <c r="BX148" i="1"/>
  <c r="BW148" i="1"/>
  <c r="BU148" i="1"/>
  <c r="BT148" i="1"/>
  <c r="BR148" i="1"/>
  <c r="BQ148" i="1"/>
  <c r="BO148" i="1"/>
  <c r="BN148" i="1"/>
  <c r="BL148" i="1"/>
  <c r="BK148" i="1"/>
  <c r="BI148" i="1"/>
  <c r="BH148" i="1"/>
  <c r="BF148" i="1"/>
  <c r="BE148" i="1"/>
  <c r="BC148" i="1"/>
  <c r="BB148" i="1"/>
  <c r="AZ148" i="1"/>
  <c r="AY148" i="1"/>
  <c r="AW148" i="1"/>
  <c r="AV148" i="1"/>
  <c r="AT148" i="1"/>
  <c r="AS148" i="1"/>
  <c r="AQ148" i="1"/>
  <c r="AP148" i="1"/>
  <c r="AN148" i="1"/>
  <c r="AM148" i="1"/>
  <c r="AK148" i="1"/>
  <c r="AJ148" i="1"/>
  <c r="AH148" i="1"/>
  <c r="AG148" i="1"/>
  <c r="AE148" i="1"/>
  <c r="AD148" i="1"/>
  <c r="AB148" i="1"/>
  <c r="AA148" i="1"/>
  <c r="Y148" i="1"/>
  <c r="X148" i="1"/>
  <c r="S148" i="1"/>
  <c r="R148" i="1"/>
  <c r="P148" i="1"/>
  <c r="O148" i="1"/>
  <c r="M148" i="1"/>
  <c r="L148" i="1"/>
  <c r="J148" i="1"/>
  <c r="I148" i="1"/>
  <c r="G148" i="1"/>
  <c r="F148" i="1"/>
  <c r="DK147" i="1"/>
  <c r="DJ147" i="1"/>
  <c r="AL147" i="1"/>
  <c r="T147" i="1"/>
  <c r="DK146" i="1"/>
  <c r="DJ146" i="1"/>
  <c r="CT146" i="1"/>
  <c r="CB146" i="1"/>
  <c r="BY146" i="1"/>
  <c r="T146" i="1"/>
  <c r="DK145" i="1"/>
  <c r="DJ145" i="1"/>
  <c r="CE145" i="1"/>
  <c r="CB145" i="1"/>
  <c r="BY145" i="1"/>
  <c r="T145" i="1"/>
  <c r="DK144" i="1"/>
  <c r="DJ144" i="1"/>
  <c r="CE144" i="1"/>
  <c r="CB144" i="1"/>
  <c r="BS144" i="1"/>
  <c r="AL144" i="1"/>
  <c r="T144" i="1"/>
  <c r="DK143" i="1"/>
  <c r="DJ143" i="1"/>
  <c r="CB143" i="1"/>
  <c r="T143" i="1"/>
  <c r="DK142" i="1"/>
  <c r="DJ142" i="1"/>
  <c r="T142" i="1"/>
  <c r="DK141" i="1"/>
  <c r="DJ141" i="1"/>
  <c r="CE141" i="1"/>
  <c r="BJ141" i="1"/>
  <c r="T141" i="1"/>
  <c r="DK140" i="1"/>
  <c r="DJ140" i="1"/>
  <c r="T140" i="1"/>
  <c r="DK139" i="1"/>
  <c r="DJ139" i="1"/>
  <c r="AL139" i="1"/>
  <c r="T139" i="1"/>
  <c r="DK138" i="1"/>
  <c r="DJ138" i="1"/>
  <c r="T138" i="1"/>
  <c r="DK137" i="1"/>
  <c r="DJ137" i="1"/>
  <c r="CB137" i="1"/>
  <c r="BY137" i="1"/>
  <c r="T137" i="1"/>
  <c r="DK136" i="1"/>
  <c r="DJ136" i="1"/>
  <c r="CB136" i="1"/>
  <c r="T136" i="1"/>
  <c r="DJ148" i="1" l="1"/>
  <c r="DK148" i="1"/>
  <c r="DE134" i="2"/>
  <c r="DD134" i="2"/>
  <c r="DE133" i="2"/>
  <c r="DD133" i="2"/>
  <c r="DE132" i="2"/>
  <c r="DD132" i="2"/>
  <c r="DE131" i="2"/>
  <c r="DD131" i="2"/>
  <c r="DE129" i="2"/>
  <c r="DD129" i="2"/>
  <c r="DE128" i="2"/>
  <c r="DD128" i="2"/>
  <c r="DE127" i="2"/>
  <c r="DD127" i="2"/>
  <c r="DE126" i="2"/>
  <c r="DD126" i="2"/>
  <c r="DE125" i="2"/>
  <c r="DD125" i="2"/>
  <c r="DE124" i="2"/>
  <c r="DD124" i="2"/>
  <c r="DE123" i="2"/>
  <c r="DD123" i="2"/>
  <c r="DE130" i="2"/>
  <c r="DD130" i="2"/>
  <c r="AB135" i="2"/>
  <c r="AA135" i="2"/>
  <c r="AC130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CB129" i="2" l="1"/>
  <c r="CA18" i="2"/>
  <c r="BZ18" i="2"/>
  <c r="CA135" i="2"/>
  <c r="BZ135" i="2"/>
  <c r="CA122" i="2"/>
  <c r="BZ122" i="2"/>
  <c r="CA109" i="2"/>
  <c r="BZ109" i="2"/>
  <c r="CA96" i="2"/>
  <c r="BZ96" i="2"/>
  <c r="CA83" i="2"/>
  <c r="BZ83" i="2"/>
  <c r="CA70" i="2"/>
  <c r="BZ70" i="2"/>
  <c r="CA57" i="2"/>
  <c r="BZ57" i="2"/>
  <c r="CA44" i="2"/>
  <c r="BZ44" i="2"/>
  <c r="CA31" i="2"/>
  <c r="BZ31" i="2"/>
  <c r="AN122" i="2" l="1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DK127" i="1" l="1"/>
  <c r="DJ127" i="1"/>
  <c r="T127" i="1"/>
  <c r="AL127" i="1"/>
  <c r="CB127" i="1"/>
  <c r="CV135" i="1" l="1"/>
  <c r="CU135" i="1"/>
  <c r="CS135" i="1"/>
  <c r="CR135" i="1"/>
  <c r="CP135" i="1"/>
  <c r="CO135" i="1"/>
  <c r="DJ128" i="1"/>
  <c r="DK128" i="1"/>
  <c r="DJ129" i="1"/>
  <c r="DK129" i="1"/>
  <c r="DJ130" i="1"/>
  <c r="DK130" i="1"/>
  <c r="DJ131" i="1"/>
  <c r="DK131" i="1"/>
  <c r="DJ132" i="1"/>
  <c r="DK132" i="1"/>
  <c r="DJ133" i="1"/>
  <c r="DK133" i="1"/>
  <c r="DJ134" i="1"/>
  <c r="DK134" i="1"/>
  <c r="DK126" i="1"/>
  <c r="DJ126" i="1"/>
  <c r="DK125" i="1"/>
  <c r="DJ125" i="1"/>
  <c r="DK124" i="1"/>
  <c r="DJ124" i="1"/>
  <c r="DK123" i="1"/>
  <c r="DJ123" i="1"/>
  <c r="CV18" i="1"/>
  <c r="CU18" i="1"/>
  <c r="CS18" i="1"/>
  <c r="CR18" i="1"/>
  <c r="CP18" i="1"/>
  <c r="CO18" i="1"/>
  <c r="CV31" i="1"/>
  <c r="CU31" i="1"/>
  <c r="CS31" i="1"/>
  <c r="CR31" i="1"/>
  <c r="CP31" i="1"/>
  <c r="CO31" i="1"/>
  <c r="CV44" i="1"/>
  <c r="CU44" i="1"/>
  <c r="CS44" i="1"/>
  <c r="CR44" i="1"/>
  <c r="CP44" i="1"/>
  <c r="CO44" i="1"/>
  <c r="CV57" i="1"/>
  <c r="CU57" i="1"/>
  <c r="CS57" i="1"/>
  <c r="CR57" i="1"/>
  <c r="CP57" i="1"/>
  <c r="CO57" i="1"/>
  <c r="CV70" i="1"/>
  <c r="CU70" i="1"/>
  <c r="CS70" i="1"/>
  <c r="CR70" i="1"/>
  <c r="CP70" i="1"/>
  <c r="CO70" i="1"/>
  <c r="CV83" i="1"/>
  <c r="CU83" i="1"/>
  <c r="CS83" i="1"/>
  <c r="CR83" i="1"/>
  <c r="CP83" i="1"/>
  <c r="CO83" i="1"/>
  <c r="CV96" i="1"/>
  <c r="CU96" i="1"/>
  <c r="CS96" i="1"/>
  <c r="CR96" i="1"/>
  <c r="CP96" i="1"/>
  <c r="CO96" i="1"/>
  <c r="CV109" i="1"/>
  <c r="CU109" i="1"/>
  <c r="CS109" i="1"/>
  <c r="CR109" i="1"/>
  <c r="CP109" i="1"/>
  <c r="CO109" i="1"/>
  <c r="CV122" i="1"/>
  <c r="CU122" i="1"/>
  <c r="CS122" i="1"/>
  <c r="CR122" i="1"/>
  <c r="CP122" i="1"/>
  <c r="CO122" i="1"/>
  <c r="CJ18" i="1"/>
  <c r="CI18" i="1"/>
  <c r="CJ31" i="1"/>
  <c r="CI31" i="1"/>
  <c r="CJ44" i="1"/>
  <c r="CI44" i="1"/>
  <c r="CJ57" i="1"/>
  <c r="CI57" i="1"/>
  <c r="CJ70" i="1"/>
  <c r="CI70" i="1"/>
  <c r="CJ83" i="1"/>
  <c r="CI83" i="1"/>
  <c r="CJ96" i="1"/>
  <c r="CI96" i="1"/>
  <c r="CJ109" i="1"/>
  <c r="CI109" i="1"/>
  <c r="CJ122" i="1"/>
  <c r="CI122" i="1"/>
  <c r="CJ135" i="1"/>
  <c r="CI135" i="1"/>
  <c r="BC18" i="1"/>
  <c r="BB18" i="1"/>
  <c r="AZ18" i="1"/>
  <c r="AY18" i="1"/>
  <c r="BC31" i="1"/>
  <c r="BB31" i="1"/>
  <c r="AZ31" i="1"/>
  <c r="AY31" i="1"/>
  <c r="BC44" i="1"/>
  <c r="BB44" i="1"/>
  <c r="AZ44" i="1"/>
  <c r="AY44" i="1"/>
  <c r="BC57" i="1"/>
  <c r="BB57" i="1"/>
  <c r="AZ57" i="1"/>
  <c r="AY57" i="1"/>
  <c r="BC70" i="1"/>
  <c r="BB70" i="1"/>
  <c r="AZ70" i="1"/>
  <c r="AY70" i="1"/>
  <c r="BC83" i="1"/>
  <c r="BB83" i="1"/>
  <c r="AZ83" i="1"/>
  <c r="AY83" i="1"/>
  <c r="BC96" i="1"/>
  <c r="BB96" i="1"/>
  <c r="AZ96" i="1"/>
  <c r="AY96" i="1"/>
  <c r="BC109" i="1"/>
  <c r="BB109" i="1"/>
  <c r="AZ109" i="1"/>
  <c r="AY109" i="1"/>
  <c r="BC122" i="1"/>
  <c r="BB122" i="1"/>
  <c r="AZ122" i="1"/>
  <c r="AY122" i="1"/>
  <c r="AZ135" i="1"/>
  <c r="AY135" i="1"/>
  <c r="Y18" i="1"/>
  <c r="X18" i="1"/>
  <c r="Y31" i="1"/>
  <c r="X31" i="1"/>
  <c r="Y44" i="1"/>
  <c r="X44" i="1"/>
  <c r="Y57" i="1"/>
  <c r="X57" i="1"/>
  <c r="Y70" i="1"/>
  <c r="X70" i="1"/>
  <c r="Y83" i="1"/>
  <c r="X83" i="1"/>
  <c r="Y96" i="1"/>
  <c r="X96" i="1"/>
  <c r="Y109" i="1"/>
  <c r="X109" i="1"/>
  <c r="Y122" i="1"/>
  <c r="X122" i="1"/>
  <c r="Y135" i="1"/>
  <c r="X135" i="1"/>
  <c r="G18" i="1"/>
  <c r="F18" i="1"/>
  <c r="G31" i="1"/>
  <c r="F31" i="1"/>
  <c r="G44" i="1"/>
  <c r="F44" i="1"/>
  <c r="G57" i="1"/>
  <c r="F57" i="1"/>
  <c r="G70" i="1"/>
  <c r="F70" i="1"/>
  <c r="G83" i="1"/>
  <c r="F83" i="1"/>
  <c r="G96" i="1"/>
  <c r="F96" i="1"/>
  <c r="G109" i="1"/>
  <c r="F109" i="1"/>
  <c r="G122" i="1"/>
  <c r="F122" i="1"/>
  <c r="G135" i="1"/>
  <c r="F135" i="1"/>
  <c r="AN135" i="2" l="1"/>
  <c r="AM135" i="2"/>
  <c r="AO133" i="2"/>
  <c r="AO127" i="2"/>
  <c r="CZ126" i="2" l="1"/>
  <c r="BU135" i="2" l="1"/>
  <c r="BT135" i="2"/>
  <c r="BV125" i="2"/>
  <c r="BU122" i="2"/>
  <c r="BT122" i="2"/>
  <c r="BU109" i="2"/>
  <c r="BT109" i="2"/>
  <c r="BU96" i="2"/>
  <c r="BT96" i="2"/>
  <c r="BU83" i="2"/>
  <c r="BT83" i="2"/>
  <c r="BU70" i="2"/>
  <c r="BT70" i="2"/>
  <c r="BU57" i="2"/>
  <c r="BT57" i="2"/>
  <c r="BU44" i="2"/>
  <c r="BT44" i="2"/>
  <c r="BU31" i="2"/>
  <c r="BT31" i="2"/>
  <c r="BU18" i="2"/>
  <c r="BT18" i="2"/>
  <c r="BC135" i="1" l="1"/>
  <c r="BB135" i="1"/>
  <c r="BD124" i="1"/>
  <c r="CZ124" i="2" l="1"/>
  <c r="CZ123" i="2" l="1"/>
  <c r="DI130" i="1" l="1"/>
  <c r="CZ129" i="1"/>
  <c r="CE132" i="1"/>
  <c r="CE131" i="1"/>
  <c r="CE130" i="1"/>
  <c r="CE129" i="1"/>
  <c r="CB133" i="1"/>
  <c r="CB132" i="1"/>
  <c r="CB129" i="1"/>
  <c r="CB124" i="1"/>
  <c r="CB123" i="1"/>
  <c r="BM130" i="1"/>
  <c r="BJ124" i="1"/>
  <c r="AL124" i="1"/>
  <c r="AC124" i="1"/>
  <c r="CQ133" i="2"/>
  <c r="CQ130" i="2"/>
  <c r="CQ124" i="2"/>
  <c r="CQ123" i="2"/>
  <c r="CK128" i="2"/>
  <c r="BS134" i="2"/>
  <c r="BS133" i="2"/>
  <c r="BS132" i="2"/>
  <c r="BS131" i="2"/>
  <c r="BS130" i="2"/>
  <c r="BS129" i="2"/>
  <c r="BS128" i="2"/>
  <c r="BS126" i="2"/>
  <c r="BS125" i="2"/>
  <c r="BS124" i="2"/>
  <c r="BS123" i="2"/>
  <c r="BP132" i="2"/>
  <c r="BP130" i="2"/>
  <c r="BP128" i="2"/>
  <c r="BP126" i="2"/>
  <c r="BP125" i="2"/>
  <c r="BM134" i="2"/>
  <c r="BM132" i="2"/>
  <c r="BM130" i="2"/>
  <c r="BM125" i="2"/>
  <c r="BM124" i="2"/>
  <c r="BD128" i="2"/>
  <c r="BD127" i="2"/>
  <c r="BD126" i="2"/>
  <c r="BD124" i="2"/>
  <c r="AX133" i="2"/>
  <c r="AF129" i="2"/>
  <c r="W125" i="2"/>
  <c r="W124" i="2"/>
  <c r="Q126" i="2"/>
  <c r="E132" i="2"/>
  <c r="DH135" i="1" l="1"/>
  <c r="DG135" i="1"/>
  <c r="DB135" i="1"/>
  <c r="DA135" i="1"/>
  <c r="CY135" i="1"/>
  <c r="CX135" i="1"/>
  <c r="CG135" i="1"/>
  <c r="CF135" i="1"/>
  <c r="CD135" i="1"/>
  <c r="CC135" i="1"/>
  <c r="CA135" i="1"/>
  <c r="BZ135" i="1"/>
  <c r="BX135" i="1"/>
  <c r="BW135" i="1"/>
  <c r="BU135" i="1"/>
  <c r="BT135" i="1"/>
  <c r="BR135" i="1"/>
  <c r="BQ135" i="1"/>
  <c r="BO135" i="1"/>
  <c r="BN135" i="1"/>
  <c r="BL135" i="1"/>
  <c r="BK135" i="1"/>
  <c r="BI135" i="1"/>
  <c r="BH135" i="1"/>
  <c r="BF135" i="1"/>
  <c r="BE135" i="1"/>
  <c r="AW135" i="1"/>
  <c r="AV135" i="1"/>
  <c r="AT135" i="1"/>
  <c r="AS135" i="1"/>
  <c r="AQ135" i="1"/>
  <c r="AP135" i="1"/>
  <c r="AN135" i="1"/>
  <c r="AM135" i="1"/>
  <c r="AK135" i="1"/>
  <c r="AJ135" i="1"/>
  <c r="AH135" i="1"/>
  <c r="AG135" i="1"/>
  <c r="AE135" i="1"/>
  <c r="AD135" i="1"/>
  <c r="AB135" i="1"/>
  <c r="AA135" i="1"/>
  <c r="S135" i="1"/>
  <c r="R135" i="1"/>
  <c r="P135" i="1"/>
  <c r="O135" i="1"/>
  <c r="M135" i="1"/>
  <c r="L135" i="1"/>
  <c r="J135" i="1"/>
  <c r="I135" i="1"/>
  <c r="D135" i="1"/>
  <c r="C135" i="1"/>
  <c r="T134" i="1"/>
  <c r="T133" i="1"/>
  <c r="T132" i="1"/>
  <c r="T131" i="1"/>
  <c r="T130" i="1"/>
  <c r="T129" i="1"/>
  <c r="T128" i="1"/>
  <c r="T126" i="1"/>
  <c r="T125" i="1"/>
  <c r="T124" i="1"/>
  <c r="T123" i="1"/>
  <c r="DB135" i="2"/>
  <c r="DA135" i="2"/>
  <c r="CY135" i="2"/>
  <c r="CX135" i="2"/>
  <c r="CV135" i="2"/>
  <c r="CU135" i="2"/>
  <c r="CS135" i="2"/>
  <c r="CR135" i="2"/>
  <c r="CP135" i="2"/>
  <c r="CO135" i="2"/>
  <c r="CM135" i="2"/>
  <c r="CL135" i="2"/>
  <c r="CJ135" i="2"/>
  <c r="CI135" i="2"/>
  <c r="CD135" i="2"/>
  <c r="CC135" i="2"/>
  <c r="BX135" i="2"/>
  <c r="BW135" i="2"/>
  <c r="BR135" i="2"/>
  <c r="BQ135" i="2"/>
  <c r="BO135" i="2"/>
  <c r="BN135" i="2"/>
  <c r="BL135" i="2"/>
  <c r="BK135" i="2"/>
  <c r="BC135" i="2"/>
  <c r="BB135" i="2"/>
  <c r="AZ135" i="2"/>
  <c r="AY135" i="2"/>
  <c r="AW135" i="2"/>
  <c r="AV135" i="2"/>
  <c r="AT135" i="2"/>
  <c r="AS135" i="2"/>
  <c r="AQ135" i="2"/>
  <c r="AP135" i="2"/>
  <c r="AE135" i="2"/>
  <c r="AD135" i="2"/>
  <c r="V135" i="2"/>
  <c r="U135" i="2"/>
  <c r="P135" i="2"/>
  <c r="O135" i="2"/>
  <c r="J135" i="2"/>
  <c r="I135" i="2"/>
  <c r="G135" i="2"/>
  <c r="F135" i="2"/>
  <c r="D135" i="2"/>
  <c r="C135" i="2"/>
  <c r="CZ134" i="2"/>
  <c r="DC133" i="2"/>
  <c r="CZ133" i="2"/>
  <c r="DC132" i="2"/>
  <c r="CZ132" i="2"/>
  <c r="DC131" i="2"/>
  <c r="CZ131" i="2"/>
  <c r="DC130" i="2"/>
  <c r="CZ130" i="2"/>
  <c r="DC129" i="2"/>
  <c r="CZ129" i="2"/>
  <c r="DC128" i="2"/>
  <c r="CZ128" i="2"/>
  <c r="DC127" i="2"/>
  <c r="CZ127" i="2"/>
  <c r="DC126" i="2"/>
  <c r="DC125" i="2"/>
  <c r="CZ125" i="2"/>
  <c r="DC124" i="2"/>
  <c r="DC123" i="2"/>
  <c r="DD135" i="2" l="1"/>
  <c r="DE135" i="2"/>
  <c r="DJ135" i="1"/>
  <c r="DK135" i="1"/>
  <c r="CB118" i="1"/>
  <c r="DJ111" i="1" l="1"/>
  <c r="DK111" i="1"/>
  <c r="DJ112" i="1"/>
  <c r="DK112" i="1"/>
  <c r="DJ113" i="1"/>
  <c r="DK113" i="1"/>
  <c r="DJ114" i="1"/>
  <c r="DK114" i="1"/>
  <c r="DJ115" i="1"/>
  <c r="DK115" i="1"/>
  <c r="DJ116" i="1"/>
  <c r="DK116" i="1"/>
  <c r="DJ117" i="1"/>
  <c r="DK117" i="1"/>
  <c r="DJ118" i="1"/>
  <c r="DK118" i="1"/>
  <c r="DJ119" i="1"/>
  <c r="DK119" i="1"/>
  <c r="DJ120" i="1"/>
  <c r="DK120" i="1"/>
  <c r="DJ121" i="1"/>
  <c r="DK121" i="1"/>
  <c r="DK110" i="1"/>
  <c r="DJ110" i="1"/>
  <c r="DB122" i="1"/>
  <c r="DA122" i="1"/>
  <c r="DC117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BP116" i="2" l="1"/>
  <c r="CZ110" i="2" l="1"/>
  <c r="DC121" i="2" l="1"/>
  <c r="DC120" i="2"/>
  <c r="DC119" i="2"/>
  <c r="DC118" i="2"/>
  <c r="DC117" i="2"/>
  <c r="DC116" i="2"/>
  <c r="DC115" i="2"/>
  <c r="DC114" i="2"/>
  <c r="DC113" i="2"/>
  <c r="DC112" i="2"/>
  <c r="DC111" i="2"/>
  <c r="DC110" i="2"/>
  <c r="CZ121" i="2"/>
  <c r="CZ120" i="2"/>
  <c r="CZ119" i="2"/>
  <c r="CZ118" i="2"/>
  <c r="CZ117" i="2"/>
  <c r="CZ116" i="2"/>
  <c r="CZ115" i="2"/>
  <c r="CZ114" i="2"/>
  <c r="CZ113" i="2"/>
  <c r="CZ112" i="2"/>
  <c r="CZ111" i="2"/>
  <c r="CW117" i="2"/>
  <c r="CQ120" i="2"/>
  <c r="CQ118" i="2"/>
  <c r="CQ117" i="2"/>
  <c r="CQ116" i="2"/>
  <c r="CQ114" i="2"/>
  <c r="BS121" i="2"/>
  <c r="BS120" i="2"/>
  <c r="BS119" i="2"/>
  <c r="BS117" i="2"/>
  <c r="BS116" i="2"/>
  <c r="BS115" i="2"/>
  <c r="BS114" i="2"/>
  <c r="BS113" i="2"/>
  <c r="BS112" i="2"/>
  <c r="BP119" i="2"/>
  <c r="BP115" i="2"/>
  <c r="BM118" i="2"/>
  <c r="BM113" i="2"/>
  <c r="BD115" i="2"/>
  <c r="BD112" i="2"/>
  <c r="AF120" i="2"/>
  <c r="AF119" i="2"/>
  <c r="AF118" i="2"/>
  <c r="AF117" i="2"/>
  <c r="AF115" i="2"/>
  <c r="AF112" i="2"/>
  <c r="W113" i="2"/>
  <c r="W112" i="2"/>
  <c r="E115" i="2"/>
  <c r="E119" i="2"/>
  <c r="DB122" i="2"/>
  <c r="DA122" i="2"/>
  <c r="CY122" i="2"/>
  <c r="CX122" i="2"/>
  <c r="CV122" i="2"/>
  <c r="CU122" i="2"/>
  <c r="CS122" i="2"/>
  <c r="CR122" i="2"/>
  <c r="CP122" i="2"/>
  <c r="CO122" i="2"/>
  <c r="CM122" i="2"/>
  <c r="CL122" i="2"/>
  <c r="CJ122" i="2"/>
  <c r="CI122" i="2"/>
  <c r="CD122" i="2"/>
  <c r="CC122" i="2"/>
  <c r="BX122" i="2"/>
  <c r="BW122" i="2"/>
  <c r="BR122" i="2"/>
  <c r="BQ122" i="2"/>
  <c r="BO122" i="2"/>
  <c r="BN122" i="2"/>
  <c r="BL122" i="2"/>
  <c r="BK122" i="2"/>
  <c r="BC122" i="2"/>
  <c r="BB122" i="2"/>
  <c r="AZ122" i="2"/>
  <c r="AY122" i="2"/>
  <c r="AW122" i="2"/>
  <c r="AV122" i="2"/>
  <c r="AT122" i="2"/>
  <c r="AS122" i="2"/>
  <c r="AQ122" i="2"/>
  <c r="AP122" i="2"/>
  <c r="AE122" i="2"/>
  <c r="AD122" i="2"/>
  <c r="V122" i="2"/>
  <c r="U122" i="2"/>
  <c r="P122" i="2"/>
  <c r="O122" i="2"/>
  <c r="J122" i="2"/>
  <c r="I122" i="2"/>
  <c r="G122" i="2"/>
  <c r="F122" i="2"/>
  <c r="D122" i="2"/>
  <c r="C122" i="2"/>
  <c r="DE121" i="2"/>
  <c r="DD121" i="2"/>
  <c r="DE120" i="2"/>
  <c r="DD120" i="2"/>
  <c r="DE119" i="2"/>
  <c r="DD119" i="2"/>
  <c r="DE118" i="2"/>
  <c r="DD118" i="2"/>
  <c r="DE117" i="2"/>
  <c r="DD117" i="2"/>
  <c r="DE116" i="2"/>
  <c r="DD116" i="2"/>
  <c r="DE115" i="2"/>
  <c r="DD115" i="2"/>
  <c r="DE114" i="2"/>
  <c r="DD114" i="2"/>
  <c r="DE113" i="2"/>
  <c r="DD113" i="2"/>
  <c r="DE112" i="2"/>
  <c r="DD112" i="2"/>
  <c r="DE111" i="2"/>
  <c r="DD111" i="2"/>
  <c r="DE110" i="2"/>
  <c r="DD110" i="2"/>
  <c r="DI115" i="1"/>
  <c r="DI112" i="1"/>
  <c r="CB121" i="1"/>
  <c r="CB120" i="1"/>
  <c r="CB119" i="1"/>
  <c r="CB116" i="1"/>
  <c r="CB112" i="1"/>
  <c r="CB111" i="1"/>
  <c r="CB110" i="1"/>
  <c r="AX115" i="1"/>
  <c r="AX110" i="1"/>
  <c r="AO121" i="1"/>
  <c r="AL119" i="1"/>
  <c r="AL113" i="1"/>
  <c r="AL110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DH122" i="1"/>
  <c r="DG122" i="1"/>
  <c r="CY122" i="1"/>
  <c r="CX122" i="1"/>
  <c r="CG122" i="1"/>
  <c r="CF122" i="1"/>
  <c r="CD122" i="1"/>
  <c r="CC122" i="1"/>
  <c r="CA122" i="1"/>
  <c r="BZ122" i="1"/>
  <c r="BX122" i="1"/>
  <c r="BW122" i="1"/>
  <c r="BU122" i="1"/>
  <c r="BT122" i="1"/>
  <c r="BR122" i="1"/>
  <c r="BQ122" i="1"/>
  <c r="BO122" i="1"/>
  <c r="BN122" i="1"/>
  <c r="BL122" i="1"/>
  <c r="BK122" i="1"/>
  <c r="BI122" i="1"/>
  <c r="BH122" i="1"/>
  <c r="BF122" i="1"/>
  <c r="BE122" i="1"/>
  <c r="AW122" i="1"/>
  <c r="AV122" i="1"/>
  <c r="AT122" i="1"/>
  <c r="AS122" i="1"/>
  <c r="AQ122" i="1"/>
  <c r="AP122" i="1"/>
  <c r="AN122" i="1"/>
  <c r="AM122" i="1"/>
  <c r="AK122" i="1"/>
  <c r="AJ122" i="1"/>
  <c r="AH122" i="1"/>
  <c r="AG122" i="1"/>
  <c r="AE122" i="1"/>
  <c r="AD122" i="1"/>
  <c r="AB122" i="1"/>
  <c r="AA122" i="1"/>
  <c r="S122" i="1"/>
  <c r="R122" i="1"/>
  <c r="P122" i="1"/>
  <c r="O122" i="1"/>
  <c r="M122" i="1"/>
  <c r="L122" i="1"/>
  <c r="J122" i="1"/>
  <c r="I122" i="1"/>
  <c r="D122" i="1"/>
  <c r="C122" i="1"/>
  <c r="DK122" i="1" l="1"/>
  <c r="DJ122" i="1"/>
  <c r="DE122" i="2"/>
  <c r="DD122" i="2"/>
  <c r="DJ98" i="1"/>
  <c r="DK98" i="1"/>
  <c r="DJ99" i="1"/>
  <c r="DK99" i="1"/>
  <c r="DJ100" i="1"/>
  <c r="DK100" i="1"/>
  <c r="DJ101" i="1"/>
  <c r="DK101" i="1"/>
  <c r="DJ102" i="1"/>
  <c r="DK102" i="1"/>
  <c r="DJ103" i="1"/>
  <c r="DK103" i="1"/>
  <c r="DJ104" i="1"/>
  <c r="DK104" i="1"/>
  <c r="DJ105" i="1"/>
  <c r="DK105" i="1"/>
  <c r="DJ106" i="1"/>
  <c r="DK106" i="1"/>
  <c r="DJ107" i="1"/>
  <c r="DK107" i="1"/>
  <c r="DJ108" i="1"/>
  <c r="DK108" i="1"/>
  <c r="DK97" i="1"/>
  <c r="DJ97" i="1"/>
  <c r="BI109" i="1"/>
  <c r="BH109" i="1"/>
  <c r="BJ108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BM108" i="1"/>
  <c r="DD98" i="2" l="1"/>
  <c r="DE98" i="2"/>
  <c r="DD99" i="2"/>
  <c r="DE99" i="2"/>
  <c r="DD100" i="2"/>
  <c r="DE100" i="2"/>
  <c r="DD101" i="2"/>
  <c r="DE101" i="2"/>
  <c r="DD102" i="2"/>
  <c r="DE102" i="2"/>
  <c r="DD103" i="2"/>
  <c r="DE103" i="2"/>
  <c r="DD104" i="2"/>
  <c r="DE104" i="2"/>
  <c r="DD105" i="2"/>
  <c r="DE105" i="2"/>
  <c r="DD106" i="2"/>
  <c r="DE106" i="2"/>
  <c r="DD107" i="2"/>
  <c r="DE107" i="2"/>
  <c r="DD108" i="2"/>
  <c r="DE108" i="2"/>
  <c r="DE97" i="2"/>
  <c r="DD97" i="2"/>
  <c r="CN104" i="2"/>
  <c r="CM109" i="2"/>
  <c r="CL109" i="2"/>
  <c r="CM96" i="2"/>
  <c r="CL96" i="2"/>
  <c r="CM83" i="2"/>
  <c r="CL83" i="2"/>
  <c r="CM70" i="2"/>
  <c r="CL70" i="2"/>
  <c r="CM57" i="2"/>
  <c r="CL57" i="2"/>
  <c r="CM44" i="2"/>
  <c r="CL44" i="2"/>
  <c r="CM31" i="2"/>
  <c r="CL31" i="2"/>
  <c r="CM18" i="2"/>
  <c r="CL18" i="2"/>
  <c r="BP103" i="2" l="1"/>
  <c r="D109" i="1" l="1"/>
  <c r="C109" i="1"/>
  <c r="E100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CZ98" i="2" l="1"/>
  <c r="DH109" i="1" l="1"/>
  <c r="DG109" i="1"/>
  <c r="CY109" i="1"/>
  <c r="CX109" i="1"/>
  <c r="CG109" i="1"/>
  <c r="CF109" i="1"/>
  <c r="CD109" i="1"/>
  <c r="CC109" i="1"/>
  <c r="CA109" i="1"/>
  <c r="BZ109" i="1"/>
  <c r="BX109" i="1"/>
  <c r="BW109" i="1"/>
  <c r="BU109" i="1"/>
  <c r="BT109" i="1"/>
  <c r="CB104" i="1"/>
  <c r="CB99" i="1"/>
  <c r="CB98" i="1"/>
  <c r="BR109" i="1"/>
  <c r="BQ109" i="1"/>
  <c r="BO109" i="1"/>
  <c r="BN109" i="1"/>
  <c r="BL109" i="1"/>
  <c r="BK109" i="1"/>
  <c r="BM107" i="1"/>
  <c r="BM106" i="1"/>
  <c r="BM104" i="1"/>
  <c r="BM102" i="1"/>
  <c r="BF109" i="1"/>
  <c r="BE109" i="1"/>
  <c r="AW109" i="1"/>
  <c r="AV109" i="1"/>
  <c r="AT109" i="1"/>
  <c r="AS109" i="1"/>
  <c r="AX106" i="1"/>
  <c r="AX104" i="1"/>
  <c r="AQ109" i="1"/>
  <c r="AP109" i="1"/>
  <c r="AN109" i="1"/>
  <c r="AM109" i="1"/>
  <c r="AK109" i="1"/>
  <c r="AJ109" i="1"/>
  <c r="AL106" i="1"/>
  <c r="AL97" i="1"/>
  <c r="AH109" i="1"/>
  <c r="AG109" i="1"/>
  <c r="AE109" i="1"/>
  <c r="AD109" i="1"/>
  <c r="AB109" i="1"/>
  <c r="AA109" i="1"/>
  <c r="AI102" i="1"/>
  <c r="S109" i="1"/>
  <c r="R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P109" i="1"/>
  <c r="O109" i="1"/>
  <c r="M109" i="1"/>
  <c r="L109" i="1"/>
  <c r="J109" i="1"/>
  <c r="I109" i="1"/>
  <c r="DB109" i="2"/>
  <c r="DA109" i="2"/>
  <c r="CY109" i="2"/>
  <c r="CX109" i="2"/>
  <c r="CV109" i="2"/>
  <c r="CU109" i="2"/>
  <c r="DC108" i="2"/>
  <c r="CZ108" i="2"/>
  <c r="DC107" i="2"/>
  <c r="CZ107" i="2"/>
  <c r="DC106" i="2"/>
  <c r="CZ106" i="2"/>
  <c r="DC105" i="2"/>
  <c r="CZ105" i="2"/>
  <c r="DC104" i="2"/>
  <c r="CZ104" i="2"/>
  <c r="DC103" i="2"/>
  <c r="CZ103" i="2"/>
  <c r="DC102" i="2"/>
  <c r="CZ102" i="2"/>
  <c r="DC101" i="2"/>
  <c r="CZ101" i="2"/>
  <c r="DC100" i="2"/>
  <c r="CZ100" i="2"/>
  <c r="DC99" i="2"/>
  <c r="CZ99" i="2"/>
  <c r="DC98" i="2"/>
  <c r="DC97" i="2"/>
  <c r="CZ97" i="2"/>
  <c r="CS109" i="2"/>
  <c r="CR109" i="2"/>
  <c r="CP109" i="2"/>
  <c r="CO109" i="2"/>
  <c r="CJ109" i="2"/>
  <c r="CI109" i="2"/>
  <c r="CQ108" i="2"/>
  <c r="CQ105" i="2"/>
  <c r="CQ104" i="2"/>
  <c r="CQ102" i="2"/>
  <c r="CQ100" i="2"/>
  <c r="CD109" i="2"/>
  <c r="CC109" i="2"/>
  <c r="BX109" i="2"/>
  <c r="BW109" i="2"/>
  <c r="BR109" i="2"/>
  <c r="BQ109" i="2"/>
  <c r="BS107" i="2"/>
  <c r="BS106" i="2"/>
  <c r="BS105" i="2"/>
  <c r="BS104" i="2"/>
  <c r="BS103" i="2"/>
  <c r="BS100" i="2"/>
  <c r="BS99" i="2"/>
  <c r="BS98" i="2"/>
  <c r="BS97" i="2"/>
  <c r="BO109" i="2"/>
  <c r="BN109" i="2"/>
  <c r="BL109" i="2"/>
  <c r="BK109" i="2"/>
  <c r="BC109" i="2"/>
  <c r="BB109" i="2"/>
  <c r="BM108" i="2"/>
  <c r="BD108" i="2"/>
  <c r="BP107" i="2"/>
  <c r="BM102" i="2"/>
  <c r="BP99" i="2"/>
  <c r="BD98" i="2"/>
  <c r="BM97" i="2"/>
  <c r="BD97" i="2"/>
  <c r="AZ109" i="2"/>
  <c r="AY109" i="2"/>
  <c r="AW109" i="2"/>
  <c r="AV109" i="2"/>
  <c r="AT109" i="2"/>
  <c r="AS109" i="2"/>
  <c r="AQ109" i="2"/>
  <c r="AP109" i="2"/>
  <c r="AE109" i="2"/>
  <c r="AD109" i="2"/>
  <c r="V109" i="2"/>
  <c r="U109" i="2"/>
  <c r="AF104" i="2"/>
  <c r="P109" i="2"/>
  <c r="O109" i="2"/>
  <c r="Q108" i="2"/>
  <c r="Q106" i="2"/>
  <c r="Q104" i="2"/>
  <c r="Q103" i="2"/>
  <c r="J109" i="2"/>
  <c r="I109" i="2"/>
  <c r="G109" i="2"/>
  <c r="F109" i="2"/>
  <c r="D109" i="2"/>
  <c r="C109" i="2"/>
  <c r="E101" i="2"/>
  <c r="DK109" i="1" l="1"/>
  <c r="DJ109" i="1"/>
  <c r="DD109" i="2"/>
  <c r="DE109" i="2"/>
  <c r="DE95" i="2"/>
  <c r="DD95" i="2"/>
  <c r="CZ91" i="1" l="1"/>
  <c r="DC91" i="2" l="1"/>
  <c r="DJ85" i="1" l="1"/>
  <c r="DK85" i="1"/>
  <c r="DJ86" i="1"/>
  <c r="DK86" i="1"/>
  <c r="DJ87" i="1"/>
  <c r="DK87" i="1"/>
  <c r="DJ88" i="1"/>
  <c r="DK88" i="1"/>
  <c r="DJ89" i="1"/>
  <c r="DK89" i="1"/>
  <c r="DJ90" i="1"/>
  <c r="DK90" i="1"/>
  <c r="DJ91" i="1"/>
  <c r="DK91" i="1"/>
  <c r="DJ92" i="1"/>
  <c r="DK92" i="1"/>
  <c r="DJ93" i="1"/>
  <c r="DK93" i="1"/>
  <c r="DJ94" i="1"/>
  <c r="DK94" i="1"/>
  <c r="DJ95" i="1"/>
  <c r="DK95" i="1"/>
  <c r="DK84" i="1"/>
  <c r="DJ84" i="1"/>
  <c r="CY96" i="1"/>
  <c r="CX96" i="1"/>
  <c r="CZ90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T88" i="1" l="1"/>
  <c r="BG88" i="1" l="1"/>
  <c r="AL88" i="1"/>
  <c r="DI87" i="1" l="1"/>
  <c r="CZ87" i="2" l="1"/>
  <c r="BF83" i="1" l="1"/>
  <c r="BE83" i="1"/>
  <c r="BF70" i="1"/>
  <c r="BE70" i="1"/>
  <c r="BF57" i="1"/>
  <c r="BE57" i="1"/>
  <c r="BF44" i="1"/>
  <c r="BE44" i="1"/>
  <c r="BF31" i="1"/>
  <c r="BE31" i="1"/>
  <c r="BF18" i="1"/>
  <c r="BE18" i="1"/>
  <c r="BG85" i="1"/>
  <c r="BF96" i="1"/>
  <c r="BE96" i="1"/>
  <c r="DE85" i="2" l="1"/>
  <c r="DE86" i="2"/>
  <c r="DE87" i="2"/>
  <c r="DE88" i="2"/>
  <c r="DE89" i="2"/>
  <c r="DE90" i="2"/>
  <c r="DE91" i="2"/>
  <c r="DE92" i="2"/>
  <c r="DE93" i="2"/>
  <c r="DE94" i="2"/>
  <c r="DD85" i="2"/>
  <c r="DD86" i="2"/>
  <c r="DD87" i="2"/>
  <c r="DD88" i="2"/>
  <c r="DD89" i="2"/>
  <c r="DD90" i="2"/>
  <c r="DD91" i="2"/>
  <c r="DD92" i="2"/>
  <c r="DD93" i="2"/>
  <c r="DD94" i="2"/>
  <c r="DE84" i="2"/>
  <c r="DD84" i="2"/>
  <c r="CP83" i="2"/>
  <c r="CO83" i="2"/>
  <c r="CP70" i="2"/>
  <c r="CO70" i="2"/>
  <c r="CP57" i="2"/>
  <c r="CO57" i="2"/>
  <c r="CP44" i="2"/>
  <c r="CO44" i="2"/>
  <c r="CP31" i="2"/>
  <c r="CO31" i="2"/>
  <c r="CP18" i="2"/>
  <c r="CO18" i="2"/>
  <c r="CQ85" i="2"/>
  <c r="CP96" i="2"/>
  <c r="CO96" i="2"/>
  <c r="CQ93" i="2"/>
  <c r="CQ92" i="2"/>
  <c r="CQ90" i="2"/>
  <c r="CQ88" i="2"/>
  <c r="CQ87" i="2"/>
  <c r="AF85" i="2"/>
  <c r="CB84" i="1" l="1"/>
  <c r="BS95" i="2" l="1"/>
  <c r="BS94" i="2"/>
  <c r="BS93" i="2"/>
  <c r="BS87" i="2"/>
  <c r="BS86" i="2"/>
  <c r="BS84" i="2"/>
  <c r="BP95" i="2"/>
  <c r="BP94" i="2"/>
  <c r="BP90" i="2"/>
  <c r="BP89" i="2"/>
  <c r="BD90" i="2"/>
  <c r="BD88" i="2"/>
  <c r="BD87" i="2"/>
  <c r="AX87" i="2"/>
  <c r="AF89" i="2"/>
  <c r="W87" i="2"/>
  <c r="Q95" i="2"/>
  <c r="Q91" i="2"/>
  <c r="Q86" i="2"/>
  <c r="Q84" i="2"/>
  <c r="DC95" i="2"/>
  <c r="DI85" i="1"/>
  <c r="CE92" i="1"/>
  <c r="CE91" i="1"/>
  <c r="CE90" i="1"/>
  <c r="CB91" i="1"/>
  <c r="CB89" i="1"/>
  <c r="CB87" i="1"/>
  <c r="BM91" i="1"/>
  <c r="BM89" i="1"/>
  <c r="AX95" i="1"/>
  <c r="AL94" i="1"/>
  <c r="AL92" i="1"/>
  <c r="AL90" i="1"/>
  <c r="AL86" i="1"/>
  <c r="T95" i="1"/>
  <c r="T94" i="1"/>
  <c r="T93" i="1"/>
  <c r="T92" i="1"/>
  <c r="T91" i="1"/>
  <c r="T90" i="1"/>
  <c r="T89" i="1"/>
  <c r="T87" i="1"/>
  <c r="T86" i="1"/>
  <c r="T84" i="1"/>
  <c r="DB96" i="2"/>
  <c r="DA96" i="2"/>
  <c r="CY96" i="2"/>
  <c r="CX96" i="2"/>
  <c r="CV96" i="2"/>
  <c r="CU96" i="2"/>
  <c r="CS96" i="2"/>
  <c r="CR96" i="2"/>
  <c r="CJ96" i="2"/>
  <c r="CI96" i="2"/>
  <c r="CD96" i="2"/>
  <c r="CC96" i="2"/>
  <c r="BX96" i="2"/>
  <c r="BW96" i="2"/>
  <c r="BR96" i="2"/>
  <c r="BQ96" i="2"/>
  <c r="BO96" i="2"/>
  <c r="BN96" i="2"/>
  <c r="BL96" i="2"/>
  <c r="BK96" i="2"/>
  <c r="BC96" i="2"/>
  <c r="BB96" i="2"/>
  <c r="AZ96" i="2"/>
  <c r="AY96" i="2"/>
  <c r="AW96" i="2"/>
  <c r="AV96" i="2"/>
  <c r="AT96" i="2"/>
  <c r="AS96" i="2"/>
  <c r="AQ96" i="2"/>
  <c r="AP96" i="2"/>
  <c r="AE96" i="2"/>
  <c r="AD96" i="2"/>
  <c r="V96" i="2"/>
  <c r="U96" i="2"/>
  <c r="P96" i="2"/>
  <c r="O96" i="2"/>
  <c r="J96" i="2"/>
  <c r="I96" i="2"/>
  <c r="G96" i="2"/>
  <c r="F96" i="2"/>
  <c r="D96" i="2"/>
  <c r="C96" i="2"/>
  <c r="CZ95" i="2"/>
  <c r="DC94" i="2"/>
  <c r="CZ94" i="2"/>
  <c r="DC93" i="2"/>
  <c r="CZ93" i="2"/>
  <c r="DC92" i="2"/>
  <c r="CZ92" i="2"/>
  <c r="DC90" i="2"/>
  <c r="CZ90" i="2"/>
  <c r="DC89" i="2"/>
  <c r="CZ89" i="2"/>
  <c r="DC88" i="2"/>
  <c r="CZ88" i="2"/>
  <c r="DC87" i="2"/>
  <c r="DC86" i="2"/>
  <c r="CZ86" i="2"/>
  <c r="DC85" i="2"/>
  <c r="CZ85" i="2"/>
  <c r="DC84" i="2"/>
  <c r="CZ84" i="2"/>
  <c r="DH96" i="1"/>
  <c r="DG96" i="1"/>
  <c r="CG96" i="1"/>
  <c r="CF96" i="1"/>
  <c r="CD96" i="1"/>
  <c r="CC96" i="1"/>
  <c r="CA96" i="1"/>
  <c r="BZ96" i="1"/>
  <c r="BX96" i="1"/>
  <c r="BW96" i="1"/>
  <c r="BU96" i="1"/>
  <c r="BT96" i="1"/>
  <c r="BR96" i="1"/>
  <c r="BQ96" i="1"/>
  <c r="BO96" i="1"/>
  <c r="BN96" i="1"/>
  <c r="BL96" i="1"/>
  <c r="BK96" i="1"/>
  <c r="AW96" i="1"/>
  <c r="AV96" i="1"/>
  <c r="AT96" i="1"/>
  <c r="AS96" i="1"/>
  <c r="AQ96" i="1"/>
  <c r="AP96" i="1"/>
  <c r="AN96" i="1"/>
  <c r="AM96" i="1"/>
  <c r="AK96" i="1"/>
  <c r="AJ96" i="1"/>
  <c r="AH96" i="1"/>
  <c r="AG96" i="1"/>
  <c r="AE96" i="1"/>
  <c r="AD96" i="1"/>
  <c r="AB96" i="1"/>
  <c r="AA96" i="1"/>
  <c r="S96" i="1"/>
  <c r="R96" i="1"/>
  <c r="P96" i="1"/>
  <c r="O96" i="1"/>
  <c r="M96" i="1"/>
  <c r="L96" i="1"/>
  <c r="J96" i="1"/>
  <c r="I96" i="1"/>
  <c r="DD96" i="2" l="1"/>
  <c r="DE96" i="2"/>
  <c r="DK96" i="1"/>
  <c r="DJ96" i="1"/>
  <c r="DB83" i="2"/>
  <c r="DD72" i="2" l="1"/>
  <c r="DE72" i="2"/>
  <c r="DD73" i="2"/>
  <c r="DE73" i="2"/>
  <c r="DD74" i="2"/>
  <c r="DE74" i="2"/>
  <c r="DD75" i="2"/>
  <c r="DE75" i="2"/>
  <c r="DD76" i="2"/>
  <c r="DE76" i="2"/>
  <c r="DD77" i="2"/>
  <c r="DE77" i="2"/>
  <c r="DD78" i="2"/>
  <c r="DE78" i="2"/>
  <c r="DD79" i="2"/>
  <c r="DE79" i="2"/>
  <c r="DD80" i="2"/>
  <c r="DE80" i="2"/>
  <c r="DD81" i="2"/>
  <c r="DE81" i="2"/>
  <c r="DD82" i="2"/>
  <c r="DE82" i="2"/>
  <c r="DE71" i="2"/>
  <c r="DD71" i="2"/>
  <c r="AW83" i="2"/>
  <c r="AV83" i="2"/>
  <c r="AX78" i="2"/>
  <c r="AW70" i="2"/>
  <c r="AV70" i="2"/>
  <c r="AW57" i="2"/>
  <c r="AV57" i="2"/>
  <c r="AW44" i="2"/>
  <c r="AV44" i="2"/>
  <c r="AW31" i="2"/>
  <c r="AV31" i="2"/>
  <c r="AW18" i="2"/>
  <c r="AV18" i="2"/>
  <c r="CZ76" i="2" l="1"/>
  <c r="BP73" i="2" l="1"/>
  <c r="BD73" i="2"/>
  <c r="DC73" i="2"/>
  <c r="CZ73" i="2"/>
  <c r="AC82" i="1" l="1"/>
  <c r="AB83" i="1"/>
  <c r="AA83" i="1"/>
  <c r="DJ71" i="1"/>
  <c r="DK82" i="1"/>
  <c r="DJ82" i="1"/>
  <c r="DK81" i="1"/>
  <c r="DJ81" i="1"/>
  <c r="DK80" i="1"/>
  <c r="DJ80" i="1"/>
  <c r="DK79" i="1"/>
  <c r="DJ79" i="1"/>
  <c r="DK78" i="1"/>
  <c r="DJ78" i="1"/>
  <c r="DK77" i="1"/>
  <c r="DJ77" i="1"/>
  <c r="DK76" i="1"/>
  <c r="DJ76" i="1"/>
  <c r="DK75" i="1"/>
  <c r="DJ75" i="1"/>
  <c r="DK74" i="1"/>
  <c r="DJ74" i="1"/>
  <c r="DK73" i="1"/>
  <c r="DJ73" i="1"/>
  <c r="DK71" i="1"/>
  <c r="DK72" i="1"/>
  <c r="DJ72" i="1"/>
  <c r="AC72" i="1"/>
  <c r="AB70" i="1"/>
  <c r="AA70" i="1"/>
  <c r="AB57" i="1"/>
  <c r="AA57" i="1"/>
  <c r="AB44" i="1"/>
  <c r="AA44" i="1"/>
  <c r="AB31" i="1"/>
  <c r="AA31" i="1"/>
  <c r="AB18" i="1"/>
  <c r="AA18" i="1"/>
  <c r="BM71" i="1" l="1"/>
  <c r="CE79" i="1" l="1"/>
  <c r="CB77" i="1"/>
  <c r="CB76" i="1"/>
  <c r="CB72" i="1"/>
  <c r="BM76" i="1"/>
  <c r="AX73" i="1"/>
  <c r="AX72" i="1"/>
  <c r="AX71" i="1"/>
  <c r="AL80" i="1"/>
  <c r="AL79" i="1"/>
  <c r="AL78" i="1"/>
  <c r="AL75" i="1"/>
  <c r="AL73" i="1"/>
  <c r="AL71" i="1"/>
  <c r="T82" i="1"/>
  <c r="T81" i="1"/>
  <c r="T80" i="1"/>
  <c r="T79" i="1"/>
  <c r="T78" i="1"/>
  <c r="T77" i="1"/>
  <c r="T76" i="1"/>
  <c r="T75" i="1"/>
  <c r="T74" i="1"/>
  <c r="T73" i="1"/>
  <c r="T72" i="1"/>
  <c r="N73" i="1"/>
  <c r="DH83" i="1"/>
  <c r="DG83" i="1"/>
  <c r="CG83" i="1"/>
  <c r="CF83" i="1"/>
  <c r="CD83" i="1"/>
  <c r="CC83" i="1"/>
  <c r="CA83" i="1"/>
  <c r="BZ83" i="1"/>
  <c r="BX83" i="1"/>
  <c r="BW83" i="1"/>
  <c r="BU83" i="1"/>
  <c r="BT83" i="1"/>
  <c r="BR83" i="1"/>
  <c r="BQ83" i="1"/>
  <c r="BO83" i="1"/>
  <c r="BN83" i="1"/>
  <c r="BL83" i="1"/>
  <c r="BK83" i="1"/>
  <c r="AW83" i="1"/>
  <c r="AV83" i="1"/>
  <c r="AT83" i="1"/>
  <c r="AS83" i="1"/>
  <c r="AQ83" i="1"/>
  <c r="AP83" i="1"/>
  <c r="AN83" i="1"/>
  <c r="AM83" i="1"/>
  <c r="AK83" i="1"/>
  <c r="AJ83" i="1"/>
  <c r="AH83" i="1"/>
  <c r="AG83" i="1"/>
  <c r="AE83" i="1"/>
  <c r="AD83" i="1"/>
  <c r="S83" i="1"/>
  <c r="R83" i="1"/>
  <c r="P83" i="1"/>
  <c r="O83" i="1"/>
  <c r="M83" i="1"/>
  <c r="L83" i="1"/>
  <c r="J83" i="1"/>
  <c r="I83" i="1"/>
  <c r="DK83" i="1" l="1"/>
  <c r="DJ83" i="1"/>
  <c r="DC81" i="2"/>
  <c r="DC80" i="2"/>
  <c r="DC79" i="2"/>
  <c r="DC78" i="2"/>
  <c r="DC77" i="2"/>
  <c r="DC76" i="2"/>
  <c r="DC75" i="2"/>
  <c r="DC74" i="2"/>
  <c r="DC72" i="2"/>
  <c r="DC71" i="2"/>
  <c r="CZ82" i="2"/>
  <c r="CZ81" i="2"/>
  <c r="CZ80" i="2"/>
  <c r="CZ79" i="2"/>
  <c r="CZ78" i="2"/>
  <c r="CZ77" i="2"/>
  <c r="CZ75" i="2"/>
  <c r="CZ74" i="2"/>
  <c r="CZ72" i="2"/>
  <c r="CZ71" i="2"/>
  <c r="CT78" i="2"/>
  <c r="BS82" i="2"/>
  <c r="BS81" i="2"/>
  <c r="BS80" i="2"/>
  <c r="BS79" i="2"/>
  <c r="BS78" i="2"/>
  <c r="BS77" i="2"/>
  <c r="BS75" i="2"/>
  <c r="BS74" i="2"/>
  <c r="BP82" i="2"/>
  <c r="BM80" i="2"/>
  <c r="BM79" i="2"/>
  <c r="BM71" i="2"/>
  <c r="BD75" i="2"/>
  <c r="BD74" i="2"/>
  <c r="AF80" i="2"/>
  <c r="AF71" i="2"/>
  <c r="Q78" i="2"/>
  <c r="Q72" i="2"/>
  <c r="E81" i="2"/>
  <c r="DA83" i="2"/>
  <c r="CY83" i="2"/>
  <c r="CX83" i="2"/>
  <c r="CV83" i="2"/>
  <c r="CU83" i="2"/>
  <c r="CS83" i="2"/>
  <c r="CR83" i="2"/>
  <c r="CJ83" i="2"/>
  <c r="CI83" i="2"/>
  <c r="CD83" i="2"/>
  <c r="CC83" i="2"/>
  <c r="BX83" i="2"/>
  <c r="BW83" i="2"/>
  <c r="BR83" i="2"/>
  <c r="BQ83" i="2"/>
  <c r="BO83" i="2"/>
  <c r="BN83" i="2"/>
  <c r="BL83" i="2"/>
  <c r="BK83" i="2"/>
  <c r="BC83" i="2"/>
  <c r="BB83" i="2"/>
  <c r="AZ83" i="2"/>
  <c r="AY83" i="2"/>
  <c r="AT83" i="2"/>
  <c r="AS83" i="2"/>
  <c r="AQ83" i="2"/>
  <c r="AP83" i="2"/>
  <c r="AE83" i="2"/>
  <c r="AD83" i="2"/>
  <c r="V83" i="2"/>
  <c r="U83" i="2"/>
  <c r="P83" i="2"/>
  <c r="O83" i="2"/>
  <c r="J83" i="2"/>
  <c r="I83" i="2"/>
  <c r="G83" i="2"/>
  <c r="F83" i="2"/>
  <c r="D83" i="2"/>
  <c r="C83" i="2"/>
  <c r="DD83" i="2" l="1"/>
  <c r="DE83" i="2"/>
  <c r="DE69" i="2"/>
  <c r="DD69" i="2"/>
  <c r="DE68" i="2"/>
  <c r="DD68" i="2"/>
  <c r="DE67" i="2"/>
  <c r="DD67" i="2"/>
  <c r="DE66" i="2"/>
  <c r="DD66" i="2"/>
  <c r="DE65" i="2"/>
  <c r="DD65" i="2"/>
  <c r="DE64" i="2"/>
  <c r="DD64" i="2"/>
  <c r="DE63" i="2"/>
  <c r="DD63" i="2"/>
  <c r="DE62" i="2"/>
  <c r="DD62" i="2"/>
  <c r="DE61" i="2"/>
  <c r="DD61" i="2"/>
  <c r="DE60" i="2"/>
  <c r="DD60" i="2"/>
  <c r="DE59" i="2"/>
  <c r="DD59" i="2"/>
  <c r="DE58" i="2"/>
  <c r="DD58" i="2"/>
  <c r="DC69" i="2"/>
  <c r="Q69" i="2"/>
  <c r="P70" i="2"/>
  <c r="O70" i="2"/>
  <c r="P57" i="2"/>
  <c r="O57" i="2"/>
  <c r="Q47" i="2"/>
  <c r="P44" i="2"/>
  <c r="O44" i="2"/>
  <c r="P31" i="2"/>
  <c r="O31" i="2"/>
  <c r="P18" i="2"/>
  <c r="O18" i="2"/>
  <c r="Q9" i="2"/>
  <c r="Q8" i="2"/>
  <c r="CZ69" i="2"/>
  <c r="BS69" i="2"/>
  <c r="AF69" i="2"/>
  <c r="DE56" i="2" l="1"/>
  <c r="DD56" i="2"/>
  <c r="DE55" i="2"/>
  <c r="DD55" i="2"/>
  <c r="DE54" i="2"/>
  <c r="DD54" i="2"/>
  <c r="DE53" i="2"/>
  <c r="DD53" i="2"/>
  <c r="DE52" i="2"/>
  <c r="DD52" i="2"/>
  <c r="DE51" i="2"/>
  <c r="DD51" i="2"/>
  <c r="DE50" i="2"/>
  <c r="DD50" i="2"/>
  <c r="DE49" i="2"/>
  <c r="DD49" i="2"/>
  <c r="DE48" i="2"/>
  <c r="DD48" i="2"/>
  <c r="DE47" i="2"/>
  <c r="DD47" i="2"/>
  <c r="DE46" i="2"/>
  <c r="DD46" i="2"/>
  <c r="DE45" i="2"/>
  <c r="DD45" i="2"/>
  <c r="DE43" i="2"/>
  <c r="DD43" i="2"/>
  <c r="DE42" i="2"/>
  <c r="DD42" i="2"/>
  <c r="DE41" i="2"/>
  <c r="DD41" i="2"/>
  <c r="DE40" i="2"/>
  <c r="DD40" i="2"/>
  <c r="DE39" i="2"/>
  <c r="DD39" i="2"/>
  <c r="DE38" i="2"/>
  <c r="DD38" i="2"/>
  <c r="DE37" i="2"/>
  <c r="DD37" i="2"/>
  <c r="DE36" i="2"/>
  <c r="DD36" i="2"/>
  <c r="DE35" i="2"/>
  <c r="DD35" i="2"/>
  <c r="DE34" i="2"/>
  <c r="DD34" i="2"/>
  <c r="DE33" i="2"/>
  <c r="DD33" i="2"/>
  <c r="DE32" i="2"/>
  <c r="DD32" i="2"/>
  <c r="DE30" i="2"/>
  <c r="DD30" i="2"/>
  <c r="DE29" i="2"/>
  <c r="DD29" i="2"/>
  <c r="DE28" i="2"/>
  <c r="DD28" i="2"/>
  <c r="DE27" i="2"/>
  <c r="DD27" i="2"/>
  <c r="DE26" i="2"/>
  <c r="DD26" i="2"/>
  <c r="DE25" i="2"/>
  <c r="DD25" i="2"/>
  <c r="DE24" i="2"/>
  <c r="DD24" i="2"/>
  <c r="DE23" i="2"/>
  <c r="DD23" i="2"/>
  <c r="DE22" i="2"/>
  <c r="DD22" i="2"/>
  <c r="DE21" i="2"/>
  <c r="DD21" i="2"/>
  <c r="DE20" i="2"/>
  <c r="DD20" i="2"/>
  <c r="DE19" i="2"/>
  <c r="DD19" i="2"/>
  <c r="DE17" i="2"/>
  <c r="DD17" i="2"/>
  <c r="DE16" i="2"/>
  <c r="DD16" i="2"/>
  <c r="DE15" i="2"/>
  <c r="DD15" i="2"/>
  <c r="DE14" i="2"/>
  <c r="DD14" i="2"/>
  <c r="DE13" i="2"/>
  <c r="DD13" i="2"/>
  <c r="DE12" i="2"/>
  <c r="DD12" i="2"/>
  <c r="DE11" i="2"/>
  <c r="DD11" i="2"/>
  <c r="DE10" i="2"/>
  <c r="DD10" i="2"/>
  <c r="DE9" i="2"/>
  <c r="DD9" i="2"/>
  <c r="DE8" i="2"/>
  <c r="DD8" i="2"/>
  <c r="DE7" i="2"/>
  <c r="DD7" i="2"/>
  <c r="DE6" i="2"/>
  <c r="DD6" i="2"/>
  <c r="BR57" i="2"/>
  <c r="BQ57" i="2"/>
  <c r="BR44" i="2"/>
  <c r="BQ44" i="2"/>
  <c r="BR18" i="2"/>
  <c r="BQ18" i="2"/>
  <c r="BR31" i="2"/>
  <c r="BQ31" i="2"/>
  <c r="BR70" i="2"/>
  <c r="BQ70" i="2"/>
  <c r="BS68" i="2"/>
  <c r="BS67" i="2"/>
  <c r="DC66" i="2" l="1"/>
  <c r="CZ66" i="2"/>
  <c r="DJ59" i="1" l="1"/>
  <c r="DK59" i="1"/>
  <c r="DJ60" i="1"/>
  <c r="DK60" i="1"/>
  <c r="DJ61" i="1"/>
  <c r="DK61" i="1"/>
  <c r="DJ62" i="1"/>
  <c r="DK62" i="1"/>
  <c r="DJ63" i="1"/>
  <c r="DK63" i="1"/>
  <c r="DJ64" i="1"/>
  <c r="DK64" i="1"/>
  <c r="DJ65" i="1"/>
  <c r="DK65" i="1"/>
  <c r="DJ66" i="1"/>
  <c r="DK66" i="1"/>
  <c r="DJ67" i="1"/>
  <c r="DK67" i="1"/>
  <c r="DJ68" i="1"/>
  <c r="DK68" i="1"/>
  <c r="DJ69" i="1"/>
  <c r="DK69" i="1"/>
  <c r="DK58" i="1"/>
  <c r="DJ58" i="1"/>
  <c r="AT70" i="1"/>
  <c r="AS70" i="1"/>
  <c r="AU64" i="1"/>
  <c r="AT57" i="1"/>
  <c r="AS57" i="1"/>
  <c r="AT44" i="1"/>
  <c r="AS44" i="1"/>
  <c r="AT31" i="1"/>
  <c r="AS31" i="1"/>
  <c r="AT18" i="1"/>
  <c r="AS18" i="1"/>
  <c r="E64" i="2" l="1"/>
  <c r="DB70" i="2" l="1"/>
  <c r="DA70" i="2"/>
  <c r="CY70" i="2"/>
  <c r="CX70" i="2"/>
  <c r="CV70" i="2"/>
  <c r="CU70" i="2"/>
  <c r="CS70" i="2"/>
  <c r="CR70" i="2"/>
  <c r="CJ70" i="2"/>
  <c r="CI70" i="2"/>
  <c r="CD70" i="2"/>
  <c r="CC70" i="2"/>
  <c r="BX70" i="2"/>
  <c r="BW70" i="2"/>
  <c r="BO70" i="2"/>
  <c r="BN70" i="2"/>
  <c r="BL70" i="2"/>
  <c r="BK70" i="2"/>
  <c r="BC70" i="2"/>
  <c r="BB70" i="2"/>
  <c r="AZ70" i="2"/>
  <c r="AY70" i="2"/>
  <c r="AT70" i="2"/>
  <c r="AS70" i="2"/>
  <c r="AQ70" i="2"/>
  <c r="AP70" i="2"/>
  <c r="AE70" i="2"/>
  <c r="AD70" i="2"/>
  <c r="V70" i="2"/>
  <c r="U70" i="2"/>
  <c r="J70" i="2"/>
  <c r="I70" i="2"/>
  <c r="G70" i="2"/>
  <c r="F70" i="2"/>
  <c r="D70" i="2"/>
  <c r="C70" i="2"/>
  <c r="CZ68" i="2"/>
  <c r="AF68" i="2"/>
  <c r="E68" i="2"/>
  <c r="DC67" i="2"/>
  <c r="CZ67" i="2"/>
  <c r="BM67" i="2"/>
  <c r="DC65" i="2"/>
  <c r="CZ65" i="2"/>
  <c r="AR65" i="2"/>
  <c r="DC64" i="2"/>
  <c r="CZ64" i="2"/>
  <c r="DH70" i="1"/>
  <c r="DG70" i="1"/>
  <c r="CG70" i="1"/>
  <c r="CF70" i="1"/>
  <c r="CD70" i="1"/>
  <c r="CC70" i="1"/>
  <c r="CA70" i="1"/>
  <c r="BZ70" i="1"/>
  <c r="BX70" i="1"/>
  <c r="BW70" i="1"/>
  <c r="BU70" i="1"/>
  <c r="BT70" i="1"/>
  <c r="BR70" i="1"/>
  <c r="BQ70" i="1"/>
  <c r="BO70" i="1"/>
  <c r="BN70" i="1"/>
  <c r="BL70" i="1"/>
  <c r="BK70" i="1"/>
  <c r="AW70" i="1"/>
  <c r="AV70" i="1"/>
  <c r="AQ70" i="1"/>
  <c r="AP70" i="1"/>
  <c r="AN70" i="1"/>
  <c r="AM70" i="1"/>
  <c r="AK70" i="1"/>
  <c r="AJ70" i="1"/>
  <c r="AH70" i="1"/>
  <c r="AG70" i="1"/>
  <c r="AE70" i="1"/>
  <c r="AD70" i="1"/>
  <c r="S70" i="1"/>
  <c r="R70" i="1"/>
  <c r="P70" i="1"/>
  <c r="O70" i="1"/>
  <c r="M70" i="1"/>
  <c r="L70" i="1"/>
  <c r="J70" i="1"/>
  <c r="I70" i="1"/>
  <c r="AX69" i="1"/>
  <c r="T69" i="1"/>
  <c r="CB68" i="1"/>
  <c r="AL68" i="1"/>
  <c r="AI68" i="1"/>
  <c r="T68" i="1"/>
  <c r="CB67" i="1"/>
  <c r="T67" i="1"/>
  <c r="CB66" i="1"/>
  <c r="AL66" i="1"/>
  <c r="T66" i="1"/>
  <c r="T65" i="1"/>
  <c r="CB64" i="1"/>
  <c r="BM64" i="1"/>
  <c r="T64" i="1"/>
  <c r="DD70" i="2" l="1"/>
  <c r="DE70" i="2"/>
  <c r="DK70" i="1"/>
  <c r="DJ70" i="1"/>
  <c r="CZ35" i="2"/>
  <c r="T50" i="1"/>
  <c r="CB42" i="1"/>
  <c r="DI60" i="1"/>
  <c r="AQ44" i="2" l="1"/>
  <c r="AP44" i="2"/>
  <c r="CJ44" i="2"/>
  <c r="CI44" i="2"/>
  <c r="AQ18" i="2"/>
  <c r="AP18" i="2"/>
  <c r="CJ18" i="2"/>
  <c r="CI18" i="2"/>
  <c r="DC63" i="2" l="1"/>
  <c r="DC62" i="2"/>
  <c r="DC61" i="2"/>
  <c r="DC60" i="2"/>
  <c r="DC59" i="2"/>
  <c r="DC58" i="2"/>
  <c r="CZ63" i="2"/>
  <c r="CZ62" i="2"/>
  <c r="CZ61" i="2"/>
  <c r="CZ60" i="2"/>
  <c r="CZ59" i="2"/>
  <c r="CZ58" i="2"/>
  <c r="BM63" i="2"/>
  <c r="BM60" i="2"/>
  <c r="BM59" i="2"/>
  <c r="BD63" i="2"/>
  <c r="BD61" i="2"/>
  <c r="BD60" i="2"/>
  <c r="BD59" i="2"/>
  <c r="BD58" i="2"/>
  <c r="AF62" i="2"/>
  <c r="AF60" i="2"/>
  <c r="W61" i="2"/>
  <c r="W60" i="2"/>
  <c r="K60" i="2"/>
  <c r="K58" i="2"/>
  <c r="CV57" i="2"/>
  <c r="CU57" i="2"/>
  <c r="BX57" i="2"/>
  <c r="BW57" i="2"/>
  <c r="CS57" i="2"/>
  <c r="CR57" i="2"/>
  <c r="CJ57" i="2"/>
  <c r="CI57" i="2"/>
  <c r="AZ57" i="2"/>
  <c r="AY57" i="2"/>
  <c r="AT57" i="2"/>
  <c r="AS57" i="2"/>
  <c r="AQ57" i="2"/>
  <c r="AP57" i="2"/>
  <c r="AQ31" i="2"/>
  <c r="AP31" i="2"/>
  <c r="CJ31" i="2"/>
  <c r="CI31" i="2"/>
  <c r="AH57" i="1"/>
  <c r="AG57" i="1"/>
  <c r="AH44" i="1"/>
  <c r="AG44" i="1"/>
  <c r="AN44" i="1"/>
  <c r="AM44" i="1"/>
  <c r="BL44" i="1"/>
  <c r="BK44" i="1"/>
  <c r="BL31" i="1"/>
  <c r="BK31" i="1"/>
  <c r="AN31" i="1"/>
  <c r="AM31" i="1"/>
  <c r="AH31" i="1"/>
  <c r="AG31" i="1"/>
  <c r="AH18" i="1"/>
  <c r="AG18" i="1"/>
  <c r="AN18" i="1"/>
  <c r="AM18" i="1"/>
  <c r="BL18" i="1"/>
  <c r="BK18" i="1"/>
  <c r="DI58" i="1"/>
  <c r="CB59" i="1"/>
  <c r="CB58" i="1"/>
  <c r="AX63" i="1"/>
  <c r="AX61" i="1"/>
  <c r="AX60" i="1"/>
  <c r="AX59" i="1"/>
  <c r="AL63" i="1"/>
  <c r="AL58" i="1"/>
  <c r="DK56" i="1"/>
  <c r="DJ56" i="1"/>
  <c r="DK55" i="1"/>
  <c r="DJ55" i="1"/>
  <c r="DK54" i="1"/>
  <c r="DJ54" i="1"/>
  <c r="DK53" i="1"/>
  <c r="DJ53" i="1"/>
  <c r="DK52" i="1"/>
  <c r="DJ52" i="1"/>
  <c r="DK51" i="1"/>
  <c r="DJ51" i="1"/>
  <c r="DK50" i="1"/>
  <c r="DJ50" i="1"/>
  <c r="DK49" i="1"/>
  <c r="DJ49" i="1"/>
  <c r="DK48" i="1"/>
  <c r="DJ48" i="1"/>
  <c r="DK47" i="1"/>
  <c r="DJ47" i="1"/>
  <c r="DK46" i="1"/>
  <c r="DJ46" i="1"/>
  <c r="DK45" i="1"/>
  <c r="DJ45" i="1"/>
  <c r="BL57" i="1"/>
  <c r="BK57" i="1"/>
  <c r="BM53" i="1"/>
  <c r="BM51" i="1"/>
  <c r="AN57" i="1"/>
  <c r="AM57" i="1"/>
  <c r="AO56" i="1"/>
  <c r="AL54" i="1"/>
  <c r="T63" i="1"/>
  <c r="T62" i="1"/>
  <c r="T58" i="1"/>
  <c r="DK57" i="1" l="1"/>
  <c r="DJ57" i="1"/>
  <c r="W47" i="2"/>
  <c r="DK43" i="1"/>
  <c r="DJ43" i="1"/>
  <c r="DK42" i="1"/>
  <c r="DJ42" i="1"/>
  <c r="DK41" i="1"/>
  <c r="DJ41" i="1"/>
  <c r="DK40" i="1"/>
  <c r="DJ40" i="1"/>
  <c r="DK39" i="1"/>
  <c r="DJ39" i="1"/>
  <c r="DK38" i="1"/>
  <c r="DJ38" i="1"/>
  <c r="DK37" i="1"/>
  <c r="DJ37" i="1"/>
  <c r="DK36" i="1"/>
  <c r="DJ36" i="1"/>
  <c r="DK35" i="1"/>
  <c r="DJ35" i="1"/>
  <c r="DK34" i="1"/>
  <c r="DJ34" i="1"/>
  <c r="DK33" i="1"/>
  <c r="DJ33" i="1"/>
  <c r="DK32" i="1"/>
  <c r="DJ32" i="1"/>
  <c r="DK30" i="1"/>
  <c r="DJ30" i="1"/>
  <c r="DK29" i="1"/>
  <c r="DJ29" i="1"/>
  <c r="DK28" i="1"/>
  <c r="DJ28" i="1"/>
  <c r="DK27" i="1"/>
  <c r="DJ27" i="1"/>
  <c r="DK26" i="1"/>
  <c r="DJ26" i="1"/>
  <c r="DK25" i="1"/>
  <c r="DJ25" i="1"/>
  <c r="DK24" i="1"/>
  <c r="DJ24" i="1"/>
  <c r="DK23" i="1"/>
  <c r="DJ23" i="1"/>
  <c r="DK22" i="1"/>
  <c r="DJ22" i="1"/>
  <c r="DK21" i="1"/>
  <c r="DJ21" i="1"/>
  <c r="DK20" i="1"/>
  <c r="DJ20" i="1"/>
  <c r="DK19" i="1"/>
  <c r="DJ19" i="1"/>
  <c r="DK17" i="1"/>
  <c r="DJ17" i="1"/>
  <c r="DK16" i="1"/>
  <c r="DJ16" i="1"/>
  <c r="DK15" i="1"/>
  <c r="DJ15" i="1"/>
  <c r="DK14" i="1"/>
  <c r="DJ14" i="1"/>
  <c r="DK13" i="1"/>
  <c r="DJ13" i="1"/>
  <c r="DK12" i="1"/>
  <c r="DJ12" i="1"/>
  <c r="DK11" i="1"/>
  <c r="DJ11" i="1"/>
  <c r="DK10" i="1"/>
  <c r="DJ10" i="1"/>
  <c r="DK9" i="1"/>
  <c r="DJ9" i="1"/>
  <c r="DK8" i="1"/>
  <c r="DJ8" i="1"/>
  <c r="DK7" i="1"/>
  <c r="DJ7" i="1"/>
  <c r="DK6" i="1"/>
  <c r="DJ6" i="1"/>
  <c r="DB57" i="2"/>
  <c r="DA57" i="2"/>
  <c r="CY57" i="2"/>
  <c r="CX57" i="2"/>
  <c r="CD57" i="2"/>
  <c r="CC57" i="2"/>
  <c r="BO57" i="2"/>
  <c r="BN57" i="2"/>
  <c r="BL57" i="2"/>
  <c r="BK57" i="2"/>
  <c r="BC57" i="2"/>
  <c r="BB57" i="2"/>
  <c r="AE57" i="2"/>
  <c r="AD57" i="2"/>
  <c r="V57" i="2"/>
  <c r="U57" i="2"/>
  <c r="J57" i="2"/>
  <c r="I57" i="2"/>
  <c r="G57" i="2"/>
  <c r="F57" i="2"/>
  <c r="D57" i="2"/>
  <c r="C57" i="2"/>
  <c r="DC55" i="2"/>
  <c r="CZ55" i="2"/>
  <c r="BP55" i="2"/>
  <c r="BD55" i="2"/>
  <c r="DC54" i="2"/>
  <c r="CZ54" i="2"/>
  <c r="BD54" i="2"/>
  <c r="DC53" i="2"/>
  <c r="CZ53" i="2"/>
  <c r="BP53" i="2"/>
  <c r="DC52" i="2"/>
  <c r="CZ52" i="2"/>
  <c r="BP52" i="2"/>
  <c r="DC51" i="2"/>
  <c r="CZ51" i="2"/>
  <c r="BP51" i="2"/>
  <c r="CZ50" i="2"/>
  <c r="CZ49" i="2"/>
  <c r="BP49" i="2"/>
  <c r="CZ48" i="2"/>
  <c r="K48" i="2"/>
  <c r="CZ47" i="2"/>
  <c r="CZ46" i="2"/>
  <c r="CZ45" i="2"/>
  <c r="BP45" i="2"/>
  <c r="K45" i="2"/>
  <c r="DB44" i="2"/>
  <c r="DA44" i="2"/>
  <c r="CY44" i="2"/>
  <c r="CX44" i="2"/>
  <c r="CV44" i="2"/>
  <c r="CU44" i="2"/>
  <c r="CS44" i="2"/>
  <c r="CR44" i="2"/>
  <c r="CD44" i="2"/>
  <c r="CC44" i="2"/>
  <c r="BX44" i="2"/>
  <c r="BW44" i="2"/>
  <c r="BO44" i="2"/>
  <c r="BN44" i="2"/>
  <c r="BL44" i="2"/>
  <c r="BK44" i="2"/>
  <c r="BC44" i="2"/>
  <c r="BB44" i="2"/>
  <c r="AZ44" i="2"/>
  <c r="AY44" i="2"/>
  <c r="AT44" i="2"/>
  <c r="AS44" i="2"/>
  <c r="AE44" i="2"/>
  <c r="AD44" i="2"/>
  <c r="V44" i="2"/>
  <c r="U44" i="2"/>
  <c r="J44" i="2"/>
  <c r="I44" i="2"/>
  <c r="G44" i="2"/>
  <c r="F44" i="2"/>
  <c r="D44" i="2"/>
  <c r="C44" i="2"/>
  <c r="CZ43" i="2"/>
  <c r="CZ42" i="2"/>
  <c r="DC41" i="2"/>
  <c r="CZ41" i="2"/>
  <c r="DC40" i="2"/>
  <c r="CZ40" i="2"/>
  <c r="BP40" i="2"/>
  <c r="DC39" i="2"/>
  <c r="CZ39" i="2"/>
  <c r="E39" i="2"/>
  <c r="CW38" i="2"/>
  <c r="H38" i="2"/>
  <c r="DC37" i="2"/>
  <c r="CZ37" i="2"/>
  <c r="H37" i="2"/>
  <c r="DC36" i="2"/>
  <c r="CZ36" i="2"/>
  <c r="BP36" i="2"/>
  <c r="DC35" i="2"/>
  <c r="CT35" i="2"/>
  <c r="DC34" i="2"/>
  <c r="CZ34" i="2"/>
  <c r="BM34" i="2"/>
  <c r="DC33" i="2"/>
  <c r="CZ33" i="2"/>
  <c r="AF33" i="2"/>
  <c r="H33" i="2"/>
  <c r="CZ32" i="2"/>
  <c r="E32" i="2"/>
  <c r="DB31" i="2"/>
  <c r="DA31" i="2"/>
  <c r="CY31" i="2"/>
  <c r="CX31" i="2"/>
  <c r="CV31" i="2"/>
  <c r="CU31" i="2"/>
  <c r="CS31" i="2"/>
  <c r="CR31" i="2"/>
  <c r="CD31" i="2"/>
  <c r="CC31" i="2"/>
  <c r="BX31" i="2"/>
  <c r="BW31" i="2"/>
  <c r="BO31" i="2"/>
  <c r="BN31" i="2"/>
  <c r="BL31" i="2"/>
  <c r="BK31" i="2"/>
  <c r="BC31" i="2"/>
  <c r="BB31" i="2"/>
  <c r="AZ31" i="2"/>
  <c r="AY31" i="2"/>
  <c r="AT31" i="2"/>
  <c r="AS31" i="2"/>
  <c r="AE31" i="2"/>
  <c r="AD31" i="2"/>
  <c r="V31" i="2"/>
  <c r="U31" i="2"/>
  <c r="J31" i="2"/>
  <c r="I31" i="2"/>
  <c r="G31" i="2"/>
  <c r="F31" i="2"/>
  <c r="D31" i="2"/>
  <c r="C31" i="2"/>
  <c r="BM30" i="2"/>
  <c r="DC29" i="2"/>
  <c r="CZ29" i="2"/>
  <c r="DC28" i="2"/>
  <c r="CZ28" i="2"/>
  <c r="DC27" i="2"/>
  <c r="CZ27" i="2"/>
  <c r="DC26" i="2"/>
  <c r="BD26" i="2"/>
  <c r="AF26" i="2"/>
  <c r="DC25" i="2"/>
  <c r="DC24" i="2"/>
  <c r="CZ24" i="2"/>
  <c r="DC23" i="2"/>
  <c r="CZ23" i="2"/>
  <c r="DC22" i="2"/>
  <c r="DC21" i="2"/>
  <c r="K21" i="2"/>
  <c r="DC20" i="2"/>
  <c r="CZ20" i="2"/>
  <c r="BP20" i="2"/>
  <c r="BM20" i="2"/>
  <c r="DC19" i="2"/>
  <c r="CZ19" i="2"/>
  <c r="DB18" i="2"/>
  <c r="DA18" i="2"/>
  <c r="CY18" i="2"/>
  <c r="CX18" i="2"/>
  <c r="CV18" i="2"/>
  <c r="CU18" i="2"/>
  <c r="CS18" i="2"/>
  <c r="CR18" i="2"/>
  <c r="CD18" i="2"/>
  <c r="CC18" i="2"/>
  <c r="BX18" i="2"/>
  <c r="BW18" i="2"/>
  <c r="BO18" i="2"/>
  <c r="BN18" i="2"/>
  <c r="BL18" i="2"/>
  <c r="BK18" i="2"/>
  <c r="BC18" i="2"/>
  <c r="BB18" i="2"/>
  <c r="AZ18" i="2"/>
  <c r="AY18" i="2"/>
  <c r="AT18" i="2"/>
  <c r="AS18" i="2"/>
  <c r="AE18" i="2"/>
  <c r="AD18" i="2"/>
  <c r="V18" i="2"/>
  <c r="U18" i="2"/>
  <c r="J18" i="2"/>
  <c r="I18" i="2"/>
  <c r="G18" i="2"/>
  <c r="F18" i="2"/>
  <c r="D18" i="2"/>
  <c r="C18" i="2"/>
  <c r="DC17" i="2"/>
  <c r="DC16" i="2"/>
  <c r="BA16" i="2"/>
  <c r="DC15" i="2"/>
  <c r="CZ15" i="2"/>
  <c r="BD15" i="2"/>
  <c r="DC14" i="2"/>
  <c r="CZ14" i="2"/>
  <c r="BP14" i="2"/>
  <c r="DC13" i="2"/>
  <c r="CZ13" i="2"/>
  <c r="BM13" i="2"/>
  <c r="DC12" i="2"/>
  <c r="CZ12" i="2"/>
  <c r="BM12" i="2"/>
  <c r="DC11" i="2"/>
  <c r="CZ11" i="2"/>
  <c r="BM11" i="2"/>
  <c r="CZ10" i="2"/>
  <c r="BM10" i="2"/>
  <c r="DC9" i="2"/>
  <c r="BM9" i="2"/>
  <c r="AU9" i="2"/>
  <c r="W9" i="2"/>
  <c r="CZ8" i="2"/>
  <c r="CE8" i="2"/>
  <c r="BY8" i="2"/>
  <c r="BM8" i="2"/>
  <c r="W8" i="2"/>
  <c r="CZ7" i="2"/>
  <c r="BM7" i="2"/>
  <c r="CZ6" i="2"/>
  <c r="DH57" i="1"/>
  <c r="DG57" i="1"/>
  <c r="CG57" i="1"/>
  <c r="CF57" i="1"/>
  <c r="CD57" i="1"/>
  <c r="CC57" i="1"/>
  <c r="CA57" i="1"/>
  <c r="BZ57" i="1"/>
  <c r="BX57" i="1"/>
  <c r="BW57" i="1"/>
  <c r="BU57" i="1"/>
  <c r="BT57" i="1"/>
  <c r="BR57" i="1"/>
  <c r="BQ57" i="1"/>
  <c r="BO57" i="1"/>
  <c r="BN57" i="1"/>
  <c r="AW57" i="1"/>
  <c r="AV57" i="1"/>
  <c r="AQ57" i="1"/>
  <c r="AP57" i="1"/>
  <c r="AK57" i="1"/>
  <c r="AJ57" i="1"/>
  <c r="AE57" i="1"/>
  <c r="AD57" i="1"/>
  <c r="S57" i="1"/>
  <c r="R57" i="1"/>
  <c r="P57" i="1"/>
  <c r="O57" i="1"/>
  <c r="M57" i="1"/>
  <c r="L57" i="1"/>
  <c r="J57" i="1"/>
  <c r="I57" i="1"/>
  <c r="T56" i="1"/>
  <c r="AX55" i="1"/>
  <c r="T55" i="1"/>
  <c r="DI54" i="1"/>
  <c r="T54" i="1"/>
  <c r="DI53" i="1"/>
  <c r="T53" i="1"/>
  <c r="CB52" i="1"/>
  <c r="AX52" i="1"/>
  <c r="AL52" i="1"/>
  <c r="T52" i="1"/>
  <c r="AX51" i="1"/>
  <c r="T51" i="1"/>
  <c r="BP50" i="1"/>
  <c r="AX49" i="1"/>
  <c r="AL49" i="1"/>
  <c r="T49" i="1"/>
  <c r="DI48" i="1"/>
  <c r="AL48" i="1"/>
  <c r="AX47" i="1"/>
  <c r="T47" i="1"/>
  <c r="CB46" i="1"/>
  <c r="AL46" i="1"/>
  <c r="T46" i="1"/>
  <c r="CB45" i="1"/>
  <c r="AX45" i="1"/>
  <c r="T45" i="1"/>
  <c r="DH44" i="1"/>
  <c r="DG44" i="1"/>
  <c r="CG44" i="1"/>
  <c r="CF44" i="1"/>
  <c r="CD44" i="1"/>
  <c r="CC44" i="1"/>
  <c r="CA44" i="1"/>
  <c r="BZ44" i="1"/>
  <c r="BX44" i="1"/>
  <c r="BW44" i="1"/>
  <c r="BU44" i="1"/>
  <c r="BT44" i="1"/>
  <c r="BR44" i="1"/>
  <c r="BQ44" i="1"/>
  <c r="BO44" i="1"/>
  <c r="BN44" i="1"/>
  <c r="AW44" i="1"/>
  <c r="AV44" i="1"/>
  <c r="AQ44" i="1"/>
  <c r="AP44" i="1"/>
  <c r="AK44" i="1"/>
  <c r="AJ44" i="1"/>
  <c r="AE44" i="1"/>
  <c r="AD44" i="1"/>
  <c r="S44" i="1"/>
  <c r="R44" i="1"/>
  <c r="P44" i="1"/>
  <c r="O44" i="1"/>
  <c r="M44" i="1"/>
  <c r="L44" i="1"/>
  <c r="J44" i="1"/>
  <c r="I44" i="1"/>
  <c r="CB43" i="1"/>
  <c r="T43" i="1"/>
  <c r="T42" i="1"/>
  <c r="CB41" i="1"/>
  <c r="AL41" i="1"/>
  <c r="T41" i="1"/>
  <c r="CH40" i="1"/>
  <c r="CB40" i="1"/>
  <c r="AL40" i="1"/>
  <c r="T40" i="1"/>
  <c r="T39" i="1"/>
  <c r="CB38" i="1"/>
  <c r="AL38" i="1"/>
  <c r="T38" i="1"/>
  <c r="T37" i="1"/>
  <c r="AL36" i="1"/>
  <c r="T36" i="1"/>
  <c r="T35" i="1"/>
  <c r="CB34" i="1"/>
  <c r="T34" i="1"/>
  <c r="AL33" i="1"/>
  <c r="T33" i="1"/>
  <c r="BS32" i="1"/>
  <c r="T32" i="1"/>
  <c r="N32" i="1"/>
  <c r="DH31" i="1"/>
  <c r="DG31" i="1"/>
  <c r="CG31" i="1"/>
  <c r="CF31" i="1"/>
  <c r="CD31" i="1"/>
  <c r="CC31" i="1"/>
  <c r="CA31" i="1"/>
  <c r="BZ31" i="1"/>
  <c r="BX31" i="1"/>
  <c r="BW31" i="1"/>
  <c r="BU31" i="1"/>
  <c r="BT31" i="1"/>
  <c r="BR31" i="1"/>
  <c r="BQ31" i="1"/>
  <c r="BO31" i="1"/>
  <c r="BN31" i="1"/>
  <c r="AW31" i="1"/>
  <c r="AV31" i="1"/>
  <c r="AQ31" i="1"/>
  <c r="AP31" i="1"/>
  <c r="AK31" i="1"/>
  <c r="AJ31" i="1"/>
  <c r="AE31" i="1"/>
  <c r="AD31" i="1"/>
  <c r="S31" i="1"/>
  <c r="R31" i="1"/>
  <c r="P31" i="1"/>
  <c r="O31" i="1"/>
  <c r="M31" i="1"/>
  <c r="L31" i="1"/>
  <c r="J31" i="1"/>
  <c r="I31" i="1"/>
  <c r="CB30" i="1"/>
  <c r="BV30" i="1"/>
  <c r="T30" i="1"/>
  <c r="DI29" i="1"/>
  <c r="BV29" i="1"/>
  <c r="T29" i="1"/>
  <c r="N29" i="1"/>
  <c r="K29" i="1"/>
  <c r="CB27" i="1"/>
  <c r="T27" i="1"/>
  <c r="T26" i="1"/>
  <c r="Q26" i="1"/>
  <c r="CB25" i="1"/>
  <c r="T25" i="1"/>
  <c r="N25" i="1"/>
  <c r="N24" i="1"/>
  <c r="AX23" i="1"/>
  <c r="AL23" i="1"/>
  <c r="BY22" i="1"/>
  <c r="AL22" i="1"/>
  <c r="T22" i="1"/>
  <c r="CB21" i="1"/>
  <c r="AR21" i="1"/>
  <c r="T21" i="1"/>
  <c r="AX19" i="1"/>
  <c r="T19" i="1"/>
  <c r="DH18" i="1"/>
  <c r="DG18" i="1"/>
  <c r="CG18" i="1"/>
  <c r="CF18" i="1"/>
  <c r="CD18" i="1"/>
  <c r="CC18" i="1"/>
  <c r="CA18" i="1"/>
  <c r="BZ18" i="1"/>
  <c r="BX18" i="1"/>
  <c r="BW18" i="1"/>
  <c r="BU18" i="1"/>
  <c r="BT18" i="1"/>
  <c r="BR18" i="1"/>
  <c r="BQ18" i="1"/>
  <c r="BO18" i="1"/>
  <c r="BN18" i="1"/>
  <c r="AW18" i="1"/>
  <c r="AV18" i="1"/>
  <c r="AQ18" i="1"/>
  <c r="AP18" i="1"/>
  <c r="AK18" i="1"/>
  <c r="AJ18" i="1"/>
  <c r="AE18" i="1"/>
  <c r="AD18" i="1"/>
  <c r="S18" i="1"/>
  <c r="R18" i="1"/>
  <c r="P18" i="1"/>
  <c r="O18" i="1"/>
  <c r="M18" i="1"/>
  <c r="L18" i="1"/>
  <c r="J18" i="1"/>
  <c r="I18" i="1"/>
  <c r="T17" i="1"/>
  <c r="T16" i="1"/>
  <c r="DI15" i="1"/>
  <c r="AX15" i="1"/>
  <c r="AF15" i="1"/>
  <c r="T15" i="1"/>
  <c r="DI14" i="1"/>
  <c r="T14" i="1"/>
  <c r="N14" i="1"/>
  <c r="AF13" i="1"/>
  <c r="T13" i="1"/>
  <c r="T12" i="1"/>
  <c r="AF9" i="1"/>
  <c r="CE8" i="1"/>
  <c r="T8" i="1"/>
  <c r="T7" i="1"/>
  <c r="T6" i="1"/>
  <c r="DD18" i="2" l="1"/>
  <c r="DE44" i="2"/>
  <c r="DE57" i="2"/>
  <c r="DD31" i="2"/>
  <c r="DE18" i="2"/>
  <c r="DE31" i="2"/>
  <c r="DD44" i="2"/>
  <c r="DD57" i="2"/>
  <c r="DK18" i="1"/>
  <c r="DJ18" i="1"/>
  <c r="DJ31" i="1"/>
  <c r="DK31" i="1"/>
  <c r="DJ44" i="1"/>
  <c r="DK44" i="1"/>
</calcChain>
</file>

<file path=xl/sharedStrings.xml><?xml version="1.0" encoding="utf-8"?>
<sst xmlns="http://schemas.openxmlformats.org/spreadsheetml/2006/main" count="642" uniqueCount="91">
  <si>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</si>
  <si>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</si>
  <si>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</si>
  <si>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</si>
  <si>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</si>
  <si>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</si>
  <si>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</si>
  <si>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</si>
  <si>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</si>
  <si>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</si>
  <si>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</si>
  <si>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</si>
  <si>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</si>
  <si>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</si>
  <si>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</si>
  <si>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</si>
  <si>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</si>
  <si>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</si>
  <si>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</si>
  <si>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 xml:space="preserve">Exports </t>
  </si>
  <si>
    <t>Belarus</t>
  </si>
  <si>
    <t>Belgium</t>
  </si>
  <si>
    <t>Brazil</t>
  </si>
  <si>
    <t>China</t>
  </si>
  <si>
    <t>Finland</t>
  </si>
  <si>
    <t>Germany</t>
  </si>
  <si>
    <t>India</t>
  </si>
  <si>
    <t>Israel</t>
  </si>
  <si>
    <t>Mozambique</t>
  </si>
  <si>
    <t>Netherlands</t>
  </si>
  <si>
    <t>Poland</t>
  </si>
  <si>
    <t>Romania</t>
  </si>
  <si>
    <t>Russian Federation</t>
  </si>
  <si>
    <t>Saudi Arabia</t>
  </si>
  <si>
    <t>Singapore</t>
  </si>
  <si>
    <t>United States</t>
  </si>
  <si>
    <t>All countries</t>
  </si>
  <si>
    <t>Total quantity in tons</t>
  </si>
  <si>
    <t>Total FOB value (R'000)</t>
  </si>
  <si>
    <t>Angola</t>
  </si>
  <si>
    <t>Argentina</t>
  </si>
  <si>
    <t>Australia</t>
  </si>
  <si>
    <t>Congo, Dem Rep of</t>
  </si>
  <si>
    <t>Kenya</t>
  </si>
  <si>
    <t>Madagascar</t>
  </si>
  <si>
    <t>Malawi</t>
  </si>
  <si>
    <t>Mauritius</t>
  </si>
  <si>
    <t>New Zealand</t>
  </si>
  <si>
    <t>Puerto Rico</t>
  </si>
  <si>
    <t>Tanzania</t>
  </si>
  <si>
    <t>Uruguay</t>
  </si>
  <si>
    <t>Zambia</t>
  </si>
  <si>
    <t>Zimbabwe</t>
  </si>
  <si>
    <t>France</t>
  </si>
  <si>
    <t>Ghana</t>
  </si>
  <si>
    <t>Hong Kong</t>
  </si>
  <si>
    <t>Morocco</t>
  </si>
  <si>
    <t>Seychelles</t>
  </si>
  <si>
    <t>Tariff Line 3105.40 Fertilizers - Mono-ammonium phosphate</t>
  </si>
  <si>
    <t>Indonesia</t>
  </si>
  <si>
    <t>Namibia</t>
  </si>
  <si>
    <t>Botswana</t>
  </si>
  <si>
    <t>Lesotho</t>
  </si>
  <si>
    <t>Swaziland</t>
  </si>
  <si>
    <t>Macau</t>
  </si>
  <si>
    <t>United Arab Emirates</t>
  </si>
  <si>
    <t>Sudan</t>
  </si>
  <si>
    <t>Mexico</t>
  </si>
  <si>
    <t>United Kingdom</t>
  </si>
  <si>
    <t>Lithuania</t>
  </si>
  <si>
    <t>Austria</t>
  </si>
  <si>
    <t>Denmark</t>
  </si>
  <si>
    <t>Italy</t>
  </si>
  <si>
    <t>Taiwan, Prov of China</t>
  </si>
  <si>
    <t>Thailand</t>
  </si>
  <si>
    <t>Turkey</t>
  </si>
  <si>
    <t>Month</t>
  </si>
  <si>
    <t>Nigeria</t>
  </si>
  <si>
    <t>Cote D Ivoire</t>
  </si>
  <si>
    <t>Estonia</t>
  </si>
  <si>
    <t>Canada</t>
  </si>
  <si>
    <t>Mauriania</t>
  </si>
  <si>
    <t>Burundi</t>
  </si>
  <si>
    <t>Egypt</t>
  </si>
  <si>
    <t>Unknown</t>
  </si>
  <si>
    <t>South Africa</t>
  </si>
  <si>
    <t>Reunion</t>
  </si>
  <si>
    <t>Croatia</t>
  </si>
  <si>
    <t>Mali</t>
  </si>
  <si>
    <t>Eswatini</t>
  </si>
  <si>
    <t>Spain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</si>
</sst>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4" fontId="1" fillId="0" borderId="0" xfId="0" applyNumberFormat="1" applyFont="1" applyAlignment="1">
      <alignment wrapText="1"/>
    </xf>
    <xf numFmtId="4" fontId="0" fillId="0" borderId="0" xfId="0" applyNumberFormat="1" applyFont="1" applyAlignment="1">
      <alignment wrapText="1"/>
    </xf>
    <xf numFmtId="4" fontId="0" fillId="0" borderId="0" xfId="0" applyNumberFormat="1"/>
    <xf numFmtId="4" fontId="0" fillId="0" borderId="1" xfId="0" applyNumberFormat="1" applyBorder="1"/>
    <xf numFmtId="4" fontId="1" fillId="0" borderId="0" xfId="0" applyNumberFormat="1" applyFont="1"/>
    <xf numFmtId="164" fontId="0" fillId="0" borderId="2" xfId="0" applyNumberFormat="1" applyFont="1" applyBorder="1" applyAlignment="1">
      <alignment wrapText="1"/>
    </xf>
    <xf numFmtId="0" fontId="0" fillId="0" borderId="0" xfId="0" applyNumberFormat="1"/>
    <xf numFmtId="4" fontId="1" fillId="0" borderId="0" xfId="0" applyNumberFormat="1" applyFont="1" applyAlignment="1">
      <alignment vertical="center" wrapText="1"/>
    </xf>
    <xf numFmtId="4" fontId="0" fillId="0" borderId="0" xfId="0" applyNumberFormat="1" applyFont="1" applyAlignment="1">
      <alignment vertical="center" wrapText="1"/>
    </xf>
    <xf numFmtId="164" fontId="0" fillId="0" borderId="0" xfId="0" applyNumberFormat="1"/>
    <xf numFmtId="4" fontId="0" fillId="0" borderId="1" xfId="0" applyNumberFormat="1" applyFont="1" applyBorder="1"/>
    <xf numFmtId="4" fontId="4" fillId="0" borderId="1" xfId="0" applyNumberFormat="1" applyFont="1" applyFill="1" applyBorder="1" applyAlignment="1">
      <alignment horizontal="right" wrapText="1"/>
    </xf>
    <xf numFmtId="4" fontId="0" fillId="0" borderId="3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4" fontId="4" fillId="0" borderId="4" xfId="0" applyNumberFormat="1" applyFont="1" applyFill="1" applyBorder="1" applyAlignment="1">
      <alignment horizontal="right" wrapText="1"/>
    </xf>
    <xf numFmtId="4" fontId="4" fillId="0" borderId="5" xfId="0" applyNumberFormat="1" applyFont="1" applyFill="1" applyBorder="1" applyAlignment="1">
      <alignment horizontal="right" wrapText="1"/>
    </xf>
    <xf numFmtId="4" fontId="4" fillId="0" borderId="8" xfId="0" applyNumberFormat="1" applyFont="1" applyFill="1" applyBorder="1" applyAlignment="1">
      <alignment horizontal="right" wrapText="1"/>
    </xf>
    <xf numFmtId="4" fontId="4" fillId="0" borderId="7" xfId="0" applyNumberFormat="1" applyFont="1" applyFill="1" applyBorder="1" applyAlignment="1">
      <alignment horizontal="right" wrapText="1"/>
    </xf>
    <xf numFmtId="4" fontId="4" fillId="0" borderId="9" xfId="0" applyNumberFormat="1" applyFont="1" applyFill="1" applyBorder="1" applyAlignment="1">
      <alignment horizontal="right" wrapText="1"/>
    </xf>
    <xf numFmtId="4" fontId="0" fillId="0" borderId="12" xfId="0" applyNumberFormat="1" applyBorder="1"/>
    <xf numFmtId="164" fontId="0" fillId="0" borderId="10" xfId="0" applyNumberFormat="1" applyFont="1" applyBorder="1" applyAlignment="1">
      <alignment wrapText="1"/>
    </xf>
    <xf numFmtId="4" fontId="0" fillId="0" borderId="11" xfId="0" applyNumberFormat="1" applyFont="1" applyBorder="1" applyAlignment="1">
      <alignment wrapText="1"/>
    </xf>
    <xf numFmtId="4" fontId="0" fillId="2" borderId="0" xfId="0" applyNumberFormat="1" applyFill="1"/>
    <xf numFmtId="0" fontId="0" fillId="2" borderId="0" xfId="0" applyNumberFormat="1" applyFill="1"/>
    <xf numFmtId="164" fontId="0" fillId="2" borderId="0" xfId="0" applyNumberFormat="1" applyFill="1"/>
    <xf numFmtId="4" fontId="1" fillId="2" borderId="0" xfId="0" applyNumberFormat="1" applyFont="1" applyFill="1" applyAlignment="1">
      <alignment wrapText="1"/>
    </xf>
    <xf numFmtId="0" fontId="2" fillId="2" borderId="0" xfId="0" applyNumberFormat="1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0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4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4" fontId="5" fillId="3" borderId="14" xfId="0" applyNumberFormat="1" applyFont="1" applyFill="1" applyBorder="1"/>
    <xf numFmtId="164" fontId="5" fillId="3" borderId="13" xfId="0" applyNumberFormat="1" applyFont="1" applyFill="1" applyBorder="1" applyAlignment="1">
      <alignment wrapText="1"/>
    </xf>
    <xf numFmtId="4" fontId="5" fillId="3" borderId="15" xfId="0" applyNumberFormat="1" applyFont="1" applyFill="1" applyBorder="1" applyAlignment="1">
      <alignment wrapText="1"/>
    </xf>
    <xf numFmtId="4" fontId="7" fillId="3" borderId="14" xfId="0" applyNumberFormat="1" applyFont="1" applyFill="1" applyBorder="1"/>
    <xf numFmtId="164" fontId="7" fillId="3" borderId="13" xfId="0" applyNumberFormat="1" applyFont="1" applyFill="1" applyBorder="1" applyAlignment="1">
      <alignment wrapText="1"/>
    </xf>
    <xf numFmtId="4" fontId="7" fillId="3" borderId="15" xfId="0" applyNumberFormat="1" applyFont="1" applyFill="1" applyBorder="1" applyAlignment="1">
      <alignment wrapText="1"/>
    </xf>
    <xf numFmtId="164" fontId="5" fillId="3" borderId="16" xfId="0" applyNumberFormat="1" applyFont="1" applyFill="1" applyBorder="1" applyAlignment="1">
      <alignment vertical="center" wrapText="1"/>
    </xf>
    <xf numFmtId="4" fontId="5" fillId="3" borderId="17" xfId="0" applyNumberFormat="1" applyFont="1" applyFill="1" applyBorder="1" applyAlignment="1">
      <alignment vertical="center" wrapText="1"/>
    </xf>
    <xf numFmtId="164" fontId="0" fillId="0" borderId="2" xfId="0" applyNumberFormat="1" applyFont="1" applyBorder="1"/>
    <xf numFmtId="4" fontId="0" fillId="0" borderId="3" xfId="0" applyNumberFormat="1" applyFont="1" applyBorder="1"/>
    <xf numFmtId="164" fontId="4" fillId="0" borderId="2" xfId="0" applyNumberFormat="1" applyFont="1" applyFill="1" applyBorder="1" applyAlignment="1">
      <alignment horizontal="right" wrapText="1"/>
    </xf>
    <xf numFmtId="164" fontId="5" fillId="3" borderId="13" xfId="0" applyNumberFormat="1" applyFont="1" applyFill="1" applyBorder="1"/>
    <xf numFmtId="4" fontId="5" fillId="3" borderId="15" xfId="0" applyNumberFormat="1" applyFont="1" applyFill="1" applyBorder="1"/>
    <xf numFmtId="164" fontId="0" fillId="0" borderId="10" xfId="0" applyNumberFormat="1" applyBorder="1"/>
    <xf numFmtId="2" fontId="0" fillId="0" borderId="19" xfId="0" applyNumberFormat="1" applyBorder="1"/>
    <xf numFmtId="164" fontId="0" fillId="0" borderId="2" xfId="0" applyNumberFormat="1" applyBorder="1"/>
    <xf numFmtId="2" fontId="0" fillId="0" borderId="3" xfId="0" applyNumberFormat="1" applyBorder="1"/>
    <xf numFmtId="4" fontId="0" fillId="0" borderId="2" xfId="0" applyNumberFormat="1" applyFont="1" applyBorder="1"/>
    <xf numFmtId="4" fontId="1" fillId="0" borderId="1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NumberFormat="1" applyBorder="1"/>
    <xf numFmtId="0" fontId="5" fillId="3" borderId="13" xfId="0" applyFont="1" applyFill="1" applyBorder="1"/>
    <xf numFmtId="0" fontId="5" fillId="3" borderId="15" xfId="0" applyNumberFormat="1" applyFont="1" applyFill="1" applyBorder="1"/>
    <xf numFmtId="4" fontId="0" fillId="0" borderId="3" xfId="0" applyNumberFormat="1" applyBorder="1"/>
    <xf numFmtId="0" fontId="0" fillId="0" borderId="19" xfId="0" applyBorder="1"/>
    <xf numFmtId="0" fontId="0" fillId="0" borderId="3" xfId="0" applyBorder="1"/>
    <xf numFmtId="164" fontId="7" fillId="3" borderId="16" xfId="0" applyNumberFormat="1" applyFont="1" applyFill="1" applyBorder="1" applyAlignment="1">
      <alignment horizontal="center"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164" fontId="7" fillId="3" borderId="13" xfId="0" applyNumberFormat="1" applyFont="1" applyFill="1" applyBorder="1"/>
    <xf numFmtId="4" fontId="7" fillId="3" borderId="15" xfId="0" applyNumberFormat="1" applyFont="1" applyFill="1" applyBorder="1"/>
    <xf numFmtId="164" fontId="4" fillId="0" borderId="25" xfId="0" applyNumberFormat="1" applyFont="1" applyFill="1" applyBorder="1" applyAlignment="1">
      <alignment horizontal="right" wrapText="1"/>
    </xf>
    <xf numFmtId="164" fontId="4" fillId="0" borderId="26" xfId="0" applyNumberFormat="1" applyFont="1" applyFill="1" applyBorder="1" applyAlignment="1">
      <alignment horizontal="right" wrapText="1"/>
    </xf>
    <xf numFmtId="4" fontId="0" fillId="0" borderId="19" xfId="0" applyNumberFormat="1" applyBorder="1"/>
    <xf numFmtId="164" fontId="4" fillId="0" borderId="27" xfId="0" applyNumberFormat="1" applyFont="1" applyFill="1" applyBorder="1" applyAlignment="1">
      <alignment horizontal="right" wrapText="1"/>
    </xf>
    <xf numFmtId="164" fontId="4" fillId="0" borderId="28" xfId="0" applyNumberFormat="1" applyFont="1" applyFill="1" applyBorder="1" applyAlignment="1">
      <alignment horizontal="right" wrapText="1"/>
    </xf>
    <xf numFmtId="0" fontId="0" fillId="0" borderId="3" xfId="0" applyNumberFormat="1" applyFont="1" applyBorder="1"/>
    <xf numFmtId="0" fontId="7" fillId="3" borderId="13" xfId="0" applyFont="1" applyFill="1" applyBorder="1"/>
    <xf numFmtId="0" fontId="7" fillId="3" borderId="15" xfId="0" applyNumberFormat="1" applyFont="1" applyFill="1" applyBorder="1"/>
    <xf numFmtId="164" fontId="7" fillId="3" borderId="29" xfId="0" applyNumberFormat="1" applyFont="1" applyFill="1" applyBorder="1" applyAlignment="1">
      <alignment wrapText="1"/>
    </xf>
    <xf numFmtId="4" fontId="0" fillId="0" borderId="2" xfId="0" applyNumberFormat="1" applyFont="1" applyBorder="1" applyAlignment="1">
      <alignment wrapText="1"/>
    </xf>
    <xf numFmtId="164" fontId="9" fillId="0" borderId="2" xfId="0" applyNumberFormat="1" applyFont="1" applyBorder="1"/>
    <xf numFmtId="0" fontId="0" fillId="0" borderId="2" xfId="0" applyFont="1" applyBorder="1"/>
    <xf numFmtId="0" fontId="0" fillId="0" borderId="3" xfId="0" applyFont="1" applyBorder="1"/>
    <xf numFmtId="0" fontId="5" fillId="3" borderId="30" xfId="0" applyFont="1" applyFill="1" applyBorder="1"/>
    <xf numFmtId="0" fontId="5" fillId="3" borderId="15" xfId="0" applyFont="1" applyFill="1" applyBorder="1"/>
    <xf numFmtId="0" fontId="10" fillId="3" borderId="30" xfId="0" applyFont="1" applyFill="1" applyBorder="1"/>
    <xf numFmtId="0" fontId="10" fillId="3" borderId="15" xfId="0" applyFont="1" applyFill="1" applyBorder="1"/>
    <xf numFmtId="164" fontId="10" fillId="3" borderId="13" xfId="0" applyNumberFormat="1" applyFont="1" applyFill="1" applyBorder="1"/>
    <xf numFmtId="4" fontId="10" fillId="3" borderId="14" xfId="0" applyNumberFormat="1" applyFont="1" applyFill="1" applyBorder="1"/>
    <xf numFmtId="4" fontId="10" fillId="3" borderId="15" xfId="0" applyNumberFormat="1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164" fontId="0" fillId="0" borderId="2" xfId="0" applyNumberFormat="1" applyFont="1" applyFill="1" applyBorder="1"/>
    <xf numFmtId="4" fontId="0" fillId="0" borderId="1" xfId="0" applyNumberFormat="1" applyFont="1" applyFill="1" applyBorder="1"/>
    <xf numFmtId="4" fontId="0" fillId="0" borderId="3" xfId="0" applyNumberFormat="1" applyFont="1" applyFill="1" applyBorder="1"/>
    <xf numFmtId="164" fontId="0" fillId="0" borderId="2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wrapText="1"/>
    </xf>
    <xf numFmtId="4" fontId="0" fillId="0" borderId="0" xfId="0" applyNumberFormat="1" applyFill="1"/>
    <xf numFmtId="4" fontId="0" fillId="0" borderId="6" xfId="0" applyNumberFormat="1" applyFont="1" applyFill="1" applyBorder="1" applyAlignment="1">
      <alignment wrapText="1"/>
    </xf>
    <xf numFmtId="164" fontId="11" fillId="0" borderId="31" xfId="0" applyNumberFormat="1" applyFont="1" applyBorder="1"/>
    <xf numFmtId="4" fontId="11" fillId="0" borderId="0" xfId="0" applyNumberFormat="1" applyFont="1"/>
    <xf numFmtId="4" fontId="9" fillId="0" borderId="3" xfId="0" applyNumberFormat="1" applyFont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164" fontId="0" fillId="0" borderId="1" xfId="0" applyNumberFormat="1" applyBorder="1"/>
    <xf numFmtId="164" fontId="11" fillId="0" borderId="1" xfId="0" applyNumberFormat="1" applyFont="1" applyFill="1" applyBorder="1"/>
    <xf numFmtId="4" fontId="11" fillId="0" borderId="1" xfId="0" applyNumberFormat="1" applyFont="1" applyFill="1" applyBorder="1"/>
    <xf numFmtId="164" fontId="0" fillId="0" borderId="1" xfId="0" applyNumberFormat="1" applyFill="1" applyBorder="1"/>
    <xf numFmtId="4" fontId="0" fillId="0" borderId="1" xfId="0" applyNumberFormat="1" applyFill="1" applyBorder="1"/>
    <xf numFmtId="164" fontId="12" fillId="0" borderId="1" xfId="0" applyNumberFormat="1" applyFont="1" applyFill="1" applyBorder="1"/>
    <xf numFmtId="4" fontId="12" fillId="0" borderId="1" xfId="0" applyNumberFormat="1" applyFont="1" applyFill="1" applyBorder="1"/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5" fillId="3" borderId="23" xfId="0" applyNumberFormat="1" applyFont="1" applyFill="1" applyBorder="1" applyAlignment="1">
      <alignment horizontal="center" vertical="center" wrapText="1"/>
    </xf>
    <xf numFmtId="0" fontId="5" fillId="3" borderId="24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0" fontId="7" fillId="3" borderId="23" xfId="0" applyNumberFormat="1" applyFont="1" applyFill="1" applyBorder="1" applyAlignment="1">
      <alignment horizontal="center" vertical="center" wrapText="1"/>
    </xf>
    <xf numFmtId="0" fontId="7" fillId="3" borderId="24" xfId="0" applyNumberFormat="1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4" fontId="7" fillId="3" borderId="18" xfId="0" applyNumberFormat="1" applyFont="1" applyFill="1" applyBorder="1" applyAlignment="1">
      <alignment horizontal="center"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4" fontId="7" fillId="3" borderId="20" xfId="0" applyNumberFormat="1" applyFont="1" applyFill="1" applyBorder="1" applyAlignment="1">
      <alignment horizontal="center" vertical="center" wrapText="1"/>
    </xf>
    <xf numFmtId="4" fontId="7" fillId="3" borderId="21" xfId="0" applyNumberFormat="1" applyFont="1" applyFill="1" applyBorder="1" applyAlignment="1">
      <alignment horizontal="center" vertical="center" wrapText="1"/>
    </xf>
    <xf numFmtId="4" fontId="7" fillId="3" borderId="22" xfId="0" applyNumberFormat="1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U174"/>
  <sheetViews>
    <sheetView tabSelected="1" zoomScaleNormal="100" workbookViewId="0">
      <pane xSplit="2" ySplit="5" topLeftCell="C162" activePane="bottomRight" state="frozen"/>
      <selection pane="topRight" activeCell="B1" sqref="B1"/>
      <selection pane="bottomLeft" activeCell="A6" sqref="A6"/>
      <selection pane="bottomRight" activeCell="A162" sqref="A162"/>
    </sheetView>
  </sheetViews>
  <sheetFormatPr defaultRowHeight="15" x14ac:dyDescent="0.25"/>
  <cols>
    <col min="1" max="1" width="9.140625" style="3"/>
    <col min="2" max="2" width="11.5703125" style="7" bestFit="1" customWidth="1"/>
    <col min="3" max="3" width="9.85546875" style="10" bestFit="1" customWidth="1"/>
    <col min="4" max="4" width="10.28515625" style="3" bestFit="1" customWidth="1"/>
    <col min="5" max="5" width="9.85546875" style="3" bestFit="1" customWidth="1"/>
    <col min="6" max="6" width="9.140625" style="10" customWidth="1"/>
    <col min="7" max="7" width="10.28515625" style="3" bestFit="1" customWidth="1"/>
    <col min="8" max="8" width="9.42578125" style="3" bestFit="1" customWidth="1"/>
    <col min="9" max="9" width="9.140625" style="10" customWidth="1"/>
    <col min="10" max="10" width="10.28515625" style="3" bestFit="1" customWidth="1"/>
    <col min="11" max="11" width="9.42578125" style="3" bestFit="1" customWidth="1"/>
    <col min="12" max="12" width="9.85546875" style="10" bestFit="1" customWidth="1"/>
    <col min="13" max="13" width="10.28515625" style="3" bestFit="1" customWidth="1"/>
    <col min="14" max="14" width="9.85546875" style="3" bestFit="1" customWidth="1"/>
    <col min="15" max="15" width="9.140625" style="10" customWidth="1"/>
    <col min="16" max="16" width="10.28515625" style="3" bestFit="1" customWidth="1"/>
    <col min="17" max="17" width="9.85546875" style="3" bestFit="1" customWidth="1"/>
    <col min="18" max="18" width="10.85546875" style="10" bestFit="1" customWidth="1"/>
    <col min="19" max="19" width="12" style="3" bestFit="1" customWidth="1"/>
    <col min="20" max="20" width="10.5703125" style="3" bestFit="1" customWidth="1"/>
    <col min="21" max="29" width="10.5703125" style="3" customWidth="1"/>
    <col min="30" max="30" width="10.85546875" style="10" bestFit="1" customWidth="1"/>
    <col min="31" max="31" width="10.85546875" style="3" bestFit="1" customWidth="1"/>
    <col min="32" max="32" width="9.42578125" style="3" bestFit="1" customWidth="1"/>
    <col min="33" max="33" width="9.140625" style="10" customWidth="1"/>
    <col min="34" max="34" width="10.28515625" style="3" bestFit="1" customWidth="1"/>
    <col min="35" max="35" width="10.85546875" style="3" bestFit="1" customWidth="1"/>
    <col min="36" max="36" width="9.140625" style="10" customWidth="1"/>
    <col min="37" max="37" width="10.28515625" style="3" bestFit="1" customWidth="1"/>
    <col min="38" max="38" width="12.7109375" style="3" customWidth="1"/>
    <col min="39" max="39" width="9.140625" style="10" customWidth="1"/>
    <col min="40" max="40" width="10.28515625" style="3" bestFit="1" customWidth="1"/>
    <col min="41" max="41" width="9.42578125" style="3" bestFit="1" customWidth="1"/>
    <col min="42" max="42" width="9.140625" style="10" customWidth="1"/>
    <col min="43" max="43" width="10.28515625" style="3" bestFit="1" customWidth="1"/>
    <col min="44" max="44" width="9.42578125" style="3" bestFit="1" customWidth="1"/>
    <col min="45" max="45" width="9.140625" style="10" customWidth="1"/>
    <col min="46" max="46" width="10.28515625" style="3" bestFit="1" customWidth="1"/>
    <col min="47" max="47" width="9.42578125" style="3" bestFit="1" customWidth="1"/>
    <col min="48" max="48" width="9.85546875" style="10" customWidth="1"/>
    <col min="49" max="49" width="10.28515625" style="3" bestFit="1" customWidth="1"/>
    <col min="50" max="50" width="9.85546875" style="3" bestFit="1" customWidth="1"/>
    <col min="51" max="51" width="9.140625" style="3" customWidth="1"/>
    <col min="52" max="52" width="10.42578125" style="3" customWidth="1"/>
    <col min="53" max="53" width="11" style="3" customWidth="1"/>
    <col min="54" max="54" width="9.140625" style="3" customWidth="1"/>
    <col min="55" max="55" width="10.42578125" style="3" customWidth="1"/>
    <col min="56" max="56" width="11" style="3" customWidth="1"/>
    <col min="57" max="59" width="9.85546875" style="3" customWidth="1"/>
    <col min="60" max="60" width="10.85546875" style="10" bestFit="1" customWidth="1"/>
    <col min="61" max="61" width="11.7109375" style="3" customWidth="1"/>
    <col min="62" max="62" width="10.85546875" style="3" customWidth="1"/>
    <col min="63" max="63" width="10.85546875" style="10" bestFit="1" customWidth="1"/>
    <col min="64" max="64" width="11.7109375" style="3" customWidth="1"/>
    <col min="65" max="65" width="10.85546875" style="3" customWidth="1"/>
    <col min="66" max="66" width="9.140625" style="10" customWidth="1"/>
    <col min="67" max="67" width="10.28515625" style="3" bestFit="1" customWidth="1"/>
    <col min="68" max="68" width="9.42578125" style="3" bestFit="1" customWidth="1"/>
    <col min="69" max="69" width="9.140625" style="10" customWidth="1"/>
    <col min="70" max="70" width="10.28515625" style="3" bestFit="1" customWidth="1"/>
    <col min="71" max="71" width="9.85546875" style="3" bestFit="1" customWidth="1"/>
    <col min="72" max="72" width="9.140625" style="10" customWidth="1"/>
    <col min="73" max="73" width="10.28515625" style="3" bestFit="1" customWidth="1"/>
    <col min="74" max="74" width="9.42578125" style="3" bestFit="1" customWidth="1"/>
    <col min="75" max="75" width="10.42578125" style="10" customWidth="1"/>
    <col min="76" max="76" width="10.28515625" style="3" bestFit="1" customWidth="1"/>
    <col min="77" max="77" width="9.42578125" style="3" bestFit="1" customWidth="1"/>
    <col min="78" max="78" width="12.28515625" style="10" customWidth="1"/>
    <col min="79" max="79" width="12" style="3" bestFit="1" customWidth="1"/>
    <col min="80" max="80" width="10.85546875" style="3" customWidth="1"/>
    <col min="81" max="81" width="10.85546875" style="10" bestFit="1" customWidth="1"/>
    <col min="82" max="82" width="10.85546875" style="3" bestFit="1" customWidth="1"/>
    <col min="83" max="83" width="10.140625" style="3" customWidth="1"/>
    <col min="84" max="84" width="9.140625" style="10" customWidth="1"/>
    <col min="85" max="85" width="10.28515625" style="3" bestFit="1" customWidth="1"/>
    <col min="86" max="86" width="9.42578125" style="3" bestFit="1" customWidth="1"/>
    <col min="87" max="87" width="10.85546875" style="10" bestFit="1" customWidth="1"/>
    <col min="88" max="88" width="10.85546875" style="3" bestFit="1" customWidth="1"/>
    <col min="89" max="89" width="9.85546875" style="3" bestFit="1" customWidth="1"/>
    <col min="90" max="90" width="10.85546875" style="10" bestFit="1" customWidth="1"/>
    <col min="91" max="91" width="10.85546875" style="3" bestFit="1" customWidth="1"/>
    <col min="92" max="92" width="9.85546875" style="3" bestFit="1" customWidth="1"/>
    <col min="93" max="93" width="10.85546875" style="10" bestFit="1" customWidth="1"/>
    <col min="94" max="94" width="10.85546875" style="3" bestFit="1" customWidth="1"/>
    <col min="95" max="95" width="9.85546875" style="3" bestFit="1" customWidth="1"/>
    <col min="96" max="96" width="10.85546875" style="10" bestFit="1" customWidth="1"/>
    <col min="97" max="97" width="10.85546875" style="3" bestFit="1" customWidth="1"/>
    <col min="98" max="98" width="9.85546875" style="3" bestFit="1" customWidth="1"/>
    <col min="99" max="99" width="10.85546875" style="10" bestFit="1" customWidth="1"/>
    <col min="100" max="100" width="10.85546875" style="3" bestFit="1" customWidth="1"/>
    <col min="101" max="101" width="9.85546875" style="3" bestFit="1" customWidth="1"/>
    <col min="102" max="102" width="10.85546875" style="10" bestFit="1" customWidth="1"/>
    <col min="103" max="103" width="10.85546875" style="3" bestFit="1" customWidth="1"/>
    <col min="104" max="104" width="9.85546875" style="3" bestFit="1" customWidth="1"/>
    <col min="105" max="105" width="10.85546875" style="10" bestFit="1" customWidth="1"/>
    <col min="106" max="106" width="10.85546875" style="3" bestFit="1" customWidth="1"/>
    <col min="107" max="107" width="11.42578125" style="3" customWidth="1"/>
    <col min="108" max="108" width="10.85546875" style="10" bestFit="1" customWidth="1"/>
    <col min="109" max="109" width="10.85546875" style="3" bestFit="1" customWidth="1"/>
    <col min="110" max="110" width="11.140625" style="3" customWidth="1"/>
    <col min="111" max="111" width="10.85546875" style="10" bestFit="1" customWidth="1"/>
    <col min="112" max="112" width="10.85546875" style="3" bestFit="1" customWidth="1"/>
    <col min="113" max="113" width="11.140625" style="3" customWidth="1"/>
    <col min="114" max="114" width="13.28515625" style="10" customWidth="1"/>
    <col min="115" max="115" width="13.28515625" style="3" customWidth="1"/>
    <col min="116" max="116" width="9.140625" style="3"/>
    <col min="117" max="117" width="1.7109375" style="3" customWidth="1"/>
    <col min="118" max="120" width="9.140625" style="3"/>
    <col min="121" max="121" width="1.7109375" style="3" customWidth="1"/>
    <col min="122" max="16384" width="9.140625" style="3"/>
  </cols>
  <sheetData>
    <row r="1" spans="1:203" s="23" customFormat="1" ht="7.5" customHeight="1" x14ac:dyDescent="0.25">
      <c r="B1" s="24"/>
      <c r="C1" s="25"/>
      <c r="F1" s="25"/>
      <c r="I1" s="25"/>
      <c r="L1" s="25"/>
      <c r="O1" s="25"/>
      <c r="R1" s="25"/>
      <c r="AD1" s="25"/>
      <c r="AG1" s="25"/>
      <c r="AJ1" s="25"/>
      <c r="AM1" s="25"/>
      <c r="AP1" s="25"/>
      <c r="AS1" s="25"/>
      <c r="AV1" s="25"/>
      <c r="BH1" s="25"/>
      <c r="BK1" s="25"/>
      <c r="BN1" s="25"/>
      <c r="BQ1" s="25"/>
      <c r="BT1" s="25"/>
      <c r="BW1" s="25"/>
      <c r="BZ1" s="25"/>
      <c r="CC1" s="25"/>
      <c r="CF1" s="25"/>
      <c r="CI1" s="25"/>
      <c r="CL1" s="25"/>
      <c r="CO1" s="25"/>
      <c r="CR1" s="25"/>
      <c r="CU1" s="25"/>
      <c r="CX1" s="25"/>
      <c r="DA1" s="25"/>
      <c r="DD1" s="25"/>
      <c r="DG1" s="25"/>
      <c r="DJ1" s="25"/>
    </row>
    <row r="2" spans="1:203" s="26" customFormat="1" ht="21" customHeight="1" x14ac:dyDescent="0.35">
      <c r="B2" s="27" t="s">
        <v>18</v>
      </c>
      <c r="C2" s="118" t="s">
        <v>58</v>
      </c>
      <c r="D2" s="118"/>
      <c r="E2" s="118"/>
      <c r="F2" s="118"/>
      <c r="G2" s="118"/>
      <c r="H2" s="118"/>
      <c r="I2" s="118"/>
      <c r="R2" s="28"/>
      <c r="AD2" s="28"/>
      <c r="AG2" s="28"/>
      <c r="AJ2" s="28"/>
      <c r="AM2" s="28"/>
      <c r="AP2" s="28"/>
      <c r="AS2" s="28"/>
      <c r="AV2" s="28"/>
      <c r="BH2" s="28"/>
      <c r="BK2" s="28"/>
      <c r="BN2" s="28"/>
      <c r="BQ2" s="28"/>
      <c r="BT2" s="28"/>
      <c r="BW2" s="28"/>
      <c r="BZ2" s="118"/>
      <c r="CA2" s="118"/>
      <c r="CB2" s="118"/>
      <c r="CC2" s="118"/>
      <c r="CD2" s="118"/>
      <c r="CE2" s="118"/>
      <c r="CF2" s="118"/>
      <c r="CG2" s="118"/>
      <c r="CI2" s="28"/>
      <c r="CL2" s="28"/>
      <c r="CO2" s="28"/>
      <c r="CR2" s="28"/>
      <c r="CU2" s="28"/>
      <c r="CX2" s="28"/>
      <c r="DA2" s="28"/>
      <c r="DD2" s="28"/>
      <c r="DG2" s="28"/>
      <c r="DJ2" s="28"/>
    </row>
    <row r="3" spans="1:203" s="26" customFormat="1" ht="6.75" customHeight="1" thickBot="1" x14ac:dyDescent="0.3">
      <c r="B3" s="29"/>
      <c r="C3" s="28"/>
      <c r="F3" s="30"/>
      <c r="G3" s="31"/>
      <c r="H3" s="31"/>
      <c r="I3" s="30"/>
      <c r="J3" s="31"/>
      <c r="K3" s="31"/>
      <c r="L3" s="28"/>
      <c r="O3" s="28"/>
      <c r="R3" s="28"/>
      <c r="AD3" s="28"/>
      <c r="AG3" s="28"/>
      <c r="AJ3" s="28"/>
      <c r="AM3" s="28"/>
      <c r="AP3" s="28"/>
      <c r="AS3" s="28"/>
      <c r="AV3" s="28"/>
      <c r="BH3" s="28"/>
      <c r="BK3" s="28"/>
      <c r="BN3" s="28"/>
      <c r="BQ3" s="28"/>
      <c r="BT3" s="28"/>
      <c r="BW3" s="28"/>
      <c r="BZ3" s="28"/>
      <c r="CC3" s="28"/>
      <c r="CF3" s="28"/>
      <c r="CI3" s="28"/>
      <c r="CL3" s="28"/>
      <c r="CO3" s="28"/>
      <c r="CR3" s="28"/>
      <c r="CU3" s="28"/>
      <c r="CX3" s="28"/>
      <c r="DA3" s="28"/>
      <c r="DD3" s="28"/>
      <c r="DG3" s="28"/>
      <c r="DJ3" s="28"/>
    </row>
    <row r="4" spans="1:203" s="9" customFormat="1" ht="45" customHeight="1" x14ac:dyDescent="0.25">
      <c r="A4" s="116" t="s">
        <v>0</v>
      </c>
      <c r="B4" s="117"/>
      <c r="C4" s="108" t="s">
        <v>41</v>
      </c>
      <c r="D4" s="109"/>
      <c r="E4" s="110"/>
      <c r="F4" s="108" t="s">
        <v>70</v>
      </c>
      <c r="G4" s="109"/>
      <c r="H4" s="110"/>
      <c r="I4" s="108" t="s">
        <v>20</v>
      </c>
      <c r="J4" s="109"/>
      <c r="K4" s="110"/>
      <c r="L4" s="108" t="s">
        <v>21</v>
      </c>
      <c r="M4" s="109"/>
      <c r="N4" s="110"/>
      <c r="O4" s="108" t="s">
        <v>22</v>
      </c>
      <c r="P4" s="109"/>
      <c r="Q4" s="110"/>
      <c r="R4" s="108" t="s">
        <v>23</v>
      </c>
      <c r="S4" s="109"/>
      <c r="T4" s="110"/>
      <c r="U4" s="108" t="s">
        <v>87</v>
      </c>
      <c r="V4" s="109"/>
      <c r="W4" s="110"/>
      <c r="X4" s="108" t="s">
        <v>71</v>
      </c>
      <c r="Y4" s="109"/>
      <c r="Z4" s="110"/>
      <c r="AA4" s="108" t="s">
        <v>79</v>
      </c>
      <c r="AB4" s="109"/>
      <c r="AC4" s="110"/>
      <c r="AD4" s="108" t="s">
        <v>24</v>
      </c>
      <c r="AE4" s="109"/>
      <c r="AF4" s="110"/>
      <c r="AG4" s="111" t="s">
        <v>53</v>
      </c>
      <c r="AH4" s="112"/>
      <c r="AI4" s="113"/>
      <c r="AJ4" s="108" t="s">
        <v>25</v>
      </c>
      <c r="AK4" s="109"/>
      <c r="AL4" s="110"/>
      <c r="AM4" s="111" t="s">
        <v>55</v>
      </c>
      <c r="AN4" s="112"/>
      <c r="AO4" s="113"/>
      <c r="AP4" s="108" t="s">
        <v>26</v>
      </c>
      <c r="AQ4" s="109"/>
      <c r="AR4" s="110"/>
      <c r="AS4" s="108" t="s">
        <v>59</v>
      </c>
      <c r="AT4" s="109"/>
      <c r="AU4" s="110"/>
      <c r="AV4" s="108" t="s">
        <v>27</v>
      </c>
      <c r="AW4" s="109"/>
      <c r="AX4" s="110"/>
      <c r="AY4" s="111" t="s">
        <v>72</v>
      </c>
      <c r="AZ4" s="114"/>
      <c r="BA4" s="115"/>
      <c r="BB4" s="111" t="s">
        <v>69</v>
      </c>
      <c r="BC4" s="114"/>
      <c r="BD4" s="115"/>
      <c r="BE4" s="111" t="s">
        <v>64</v>
      </c>
      <c r="BF4" s="114"/>
      <c r="BG4" s="115"/>
      <c r="BH4" s="111" t="s">
        <v>67</v>
      </c>
      <c r="BI4" s="112"/>
      <c r="BJ4" s="113"/>
      <c r="BK4" s="111" t="s">
        <v>56</v>
      </c>
      <c r="BL4" s="112"/>
      <c r="BM4" s="113"/>
      <c r="BN4" s="108" t="s">
        <v>28</v>
      </c>
      <c r="BO4" s="109"/>
      <c r="BP4" s="110"/>
      <c r="BQ4" s="108" t="s">
        <v>29</v>
      </c>
      <c r="BR4" s="109"/>
      <c r="BS4" s="110"/>
      <c r="BT4" s="108" t="s">
        <v>30</v>
      </c>
      <c r="BU4" s="109"/>
      <c r="BV4" s="110"/>
      <c r="BW4" s="108" t="s">
        <v>31</v>
      </c>
      <c r="BX4" s="109"/>
      <c r="BY4" s="110"/>
      <c r="BZ4" s="108" t="s">
        <v>32</v>
      </c>
      <c r="CA4" s="109"/>
      <c r="CB4" s="110"/>
      <c r="CC4" s="108" t="s">
        <v>33</v>
      </c>
      <c r="CD4" s="109"/>
      <c r="CE4" s="110"/>
      <c r="CF4" s="108" t="s">
        <v>34</v>
      </c>
      <c r="CG4" s="109"/>
      <c r="CH4" s="110"/>
      <c r="CI4" s="108" t="s">
        <v>85</v>
      </c>
      <c r="CJ4" s="109"/>
      <c r="CK4" s="110"/>
      <c r="CL4" s="108" t="s">
        <v>90</v>
      </c>
      <c r="CM4" s="109"/>
      <c r="CN4" s="110"/>
      <c r="CO4" s="108" t="s">
        <v>73</v>
      </c>
      <c r="CP4" s="109"/>
      <c r="CQ4" s="110"/>
      <c r="CR4" s="108" t="s">
        <v>74</v>
      </c>
      <c r="CS4" s="109"/>
      <c r="CT4" s="110"/>
      <c r="CU4" s="108" t="s">
        <v>75</v>
      </c>
      <c r="CV4" s="109"/>
      <c r="CW4" s="110"/>
      <c r="CX4" s="108" t="s">
        <v>65</v>
      </c>
      <c r="CY4" s="109"/>
      <c r="CZ4" s="110"/>
      <c r="DA4" s="108" t="s">
        <v>68</v>
      </c>
      <c r="DB4" s="109"/>
      <c r="DC4" s="110"/>
      <c r="DD4" s="108" t="s">
        <v>84</v>
      </c>
      <c r="DE4" s="109"/>
      <c r="DF4" s="110"/>
      <c r="DG4" s="108" t="s">
        <v>35</v>
      </c>
      <c r="DH4" s="109"/>
      <c r="DI4" s="110"/>
      <c r="DJ4" s="41" t="s">
        <v>36</v>
      </c>
      <c r="DK4" s="42" t="s">
        <v>36</v>
      </c>
      <c r="DL4" s="8"/>
      <c r="DN4" s="8"/>
      <c r="DO4" s="8"/>
      <c r="DP4" s="8"/>
      <c r="DR4" s="8"/>
      <c r="DS4" s="8"/>
      <c r="DT4" s="8"/>
    </row>
    <row r="5" spans="1:203" ht="45" customHeight="1" thickBot="1" x14ac:dyDescent="0.3">
      <c r="A5" s="54" t="s">
        <v>1</v>
      </c>
      <c r="B5" s="55" t="s">
        <v>76</v>
      </c>
      <c r="C5" s="33" t="s">
        <v>2</v>
      </c>
      <c r="D5" s="32" t="s">
        <v>3</v>
      </c>
      <c r="E5" s="34" t="s">
        <v>4</v>
      </c>
      <c r="F5" s="33" t="s">
        <v>2</v>
      </c>
      <c r="G5" s="32" t="s">
        <v>3</v>
      </c>
      <c r="H5" s="34" t="s">
        <v>4</v>
      </c>
      <c r="I5" s="33" t="s">
        <v>2</v>
      </c>
      <c r="J5" s="32" t="s">
        <v>3</v>
      </c>
      <c r="K5" s="34" t="s">
        <v>4</v>
      </c>
      <c r="L5" s="33" t="s">
        <v>2</v>
      </c>
      <c r="M5" s="32" t="s">
        <v>3</v>
      </c>
      <c r="N5" s="34" t="s">
        <v>4</v>
      </c>
      <c r="O5" s="33" t="s">
        <v>2</v>
      </c>
      <c r="P5" s="32" t="s">
        <v>3</v>
      </c>
      <c r="Q5" s="34" t="s">
        <v>4</v>
      </c>
      <c r="R5" s="33" t="s">
        <v>2</v>
      </c>
      <c r="S5" s="32" t="s">
        <v>3</v>
      </c>
      <c r="T5" s="34" t="s">
        <v>4</v>
      </c>
      <c r="U5" s="53" t="s">
        <v>3</v>
      </c>
      <c r="V5" s="32" t="s">
        <v>4</v>
      </c>
      <c r="W5" s="34"/>
      <c r="X5" s="53" t="s">
        <v>3</v>
      </c>
      <c r="Y5" s="32" t="s">
        <v>4</v>
      </c>
      <c r="Z5" s="34"/>
      <c r="AA5" s="33" t="s">
        <v>2</v>
      </c>
      <c r="AB5" s="32" t="s">
        <v>3</v>
      </c>
      <c r="AC5" s="34" t="s">
        <v>4</v>
      </c>
      <c r="AD5" s="33" t="s">
        <v>2</v>
      </c>
      <c r="AE5" s="32" t="s">
        <v>3</v>
      </c>
      <c r="AF5" s="34" t="s">
        <v>4</v>
      </c>
      <c r="AG5" s="33" t="s">
        <v>2</v>
      </c>
      <c r="AH5" s="32" t="s">
        <v>3</v>
      </c>
      <c r="AI5" s="34" t="s">
        <v>4</v>
      </c>
      <c r="AJ5" s="33" t="s">
        <v>2</v>
      </c>
      <c r="AK5" s="32" t="s">
        <v>3</v>
      </c>
      <c r="AL5" s="34" t="s">
        <v>4</v>
      </c>
      <c r="AM5" s="33" t="s">
        <v>2</v>
      </c>
      <c r="AN5" s="32" t="s">
        <v>3</v>
      </c>
      <c r="AO5" s="34" t="s">
        <v>4</v>
      </c>
      <c r="AP5" s="33" t="s">
        <v>2</v>
      </c>
      <c r="AQ5" s="32" t="s">
        <v>3</v>
      </c>
      <c r="AR5" s="34" t="s">
        <v>4</v>
      </c>
      <c r="AS5" s="33" t="s">
        <v>2</v>
      </c>
      <c r="AT5" s="32" t="s">
        <v>3</v>
      </c>
      <c r="AU5" s="34" t="s">
        <v>4</v>
      </c>
      <c r="AV5" s="33" t="s">
        <v>2</v>
      </c>
      <c r="AW5" s="32" t="s">
        <v>3</v>
      </c>
      <c r="AX5" s="34" t="s">
        <v>4</v>
      </c>
      <c r="AY5" s="33" t="s">
        <v>2</v>
      </c>
      <c r="AZ5" s="32" t="s">
        <v>3</v>
      </c>
      <c r="BA5" s="34" t="s">
        <v>4</v>
      </c>
      <c r="BB5" s="33" t="s">
        <v>2</v>
      </c>
      <c r="BC5" s="32" t="s">
        <v>3</v>
      </c>
      <c r="BD5" s="34" t="s">
        <v>4</v>
      </c>
      <c r="BE5" s="33" t="s">
        <v>2</v>
      </c>
      <c r="BF5" s="32" t="s">
        <v>3</v>
      </c>
      <c r="BG5" s="34" t="s">
        <v>4</v>
      </c>
      <c r="BH5" s="33" t="s">
        <v>2</v>
      </c>
      <c r="BI5" s="32" t="s">
        <v>3</v>
      </c>
      <c r="BJ5" s="34" t="s">
        <v>4</v>
      </c>
      <c r="BK5" s="33" t="s">
        <v>2</v>
      </c>
      <c r="BL5" s="32" t="s">
        <v>3</v>
      </c>
      <c r="BM5" s="34" t="s">
        <v>4</v>
      </c>
      <c r="BN5" s="33" t="s">
        <v>2</v>
      </c>
      <c r="BO5" s="32" t="s">
        <v>3</v>
      </c>
      <c r="BP5" s="34" t="s">
        <v>4</v>
      </c>
      <c r="BQ5" s="33" t="s">
        <v>2</v>
      </c>
      <c r="BR5" s="32" t="s">
        <v>3</v>
      </c>
      <c r="BS5" s="34" t="s">
        <v>4</v>
      </c>
      <c r="BT5" s="33" t="s">
        <v>2</v>
      </c>
      <c r="BU5" s="32" t="s">
        <v>3</v>
      </c>
      <c r="BV5" s="34" t="s">
        <v>4</v>
      </c>
      <c r="BW5" s="33" t="s">
        <v>2</v>
      </c>
      <c r="BX5" s="32" t="s">
        <v>3</v>
      </c>
      <c r="BY5" s="34" t="s">
        <v>4</v>
      </c>
      <c r="BZ5" s="33" t="s">
        <v>2</v>
      </c>
      <c r="CA5" s="32" t="s">
        <v>3</v>
      </c>
      <c r="CB5" s="34" t="s">
        <v>4</v>
      </c>
      <c r="CC5" s="33" t="s">
        <v>2</v>
      </c>
      <c r="CD5" s="32" t="s">
        <v>3</v>
      </c>
      <c r="CE5" s="34" t="s">
        <v>4</v>
      </c>
      <c r="CF5" s="33" t="s">
        <v>2</v>
      </c>
      <c r="CG5" s="32" t="s">
        <v>3</v>
      </c>
      <c r="CH5" s="34" t="s">
        <v>4</v>
      </c>
      <c r="CI5" s="33" t="s">
        <v>2</v>
      </c>
      <c r="CJ5" s="32" t="s">
        <v>3</v>
      </c>
      <c r="CK5" s="34" t="s">
        <v>4</v>
      </c>
      <c r="CL5" s="33" t="s">
        <v>2</v>
      </c>
      <c r="CM5" s="32" t="s">
        <v>3</v>
      </c>
      <c r="CN5" s="34" t="s">
        <v>4</v>
      </c>
      <c r="CO5" s="33" t="s">
        <v>2</v>
      </c>
      <c r="CP5" s="32" t="s">
        <v>3</v>
      </c>
      <c r="CQ5" s="34" t="s">
        <v>4</v>
      </c>
      <c r="CR5" s="33" t="s">
        <v>2</v>
      </c>
      <c r="CS5" s="32" t="s">
        <v>3</v>
      </c>
      <c r="CT5" s="34" t="s">
        <v>4</v>
      </c>
      <c r="CU5" s="33" t="s">
        <v>2</v>
      </c>
      <c r="CV5" s="32" t="s">
        <v>3</v>
      </c>
      <c r="CW5" s="34" t="s">
        <v>4</v>
      </c>
      <c r="CX5" s="33" t="s">
        <v>2</v>
      </c>
      <c r="CY5" s="32" t="s">
        <v>3</v>
      </c>
      <c r="CZ5" s="34" t="s">
        <v>4</v>
      </c>
      <c r="DA5" s="33" t="s">
        <v>2</v>
      </c>
      <c r="DB5" s="32" t="s">
        <v>3</v>
      </c>
      <c r="DC5" s="34" t="s">
        <v>4</v>
      </c>
      <c r="DD5" s="33" t="s">
        <v>2</v>
      </c>
      <c r="DE5" s="32" t="s">
        <v>3</v>
      </c>
      <c r="DF5" s="34" t="s">
        <v>4</v>
      </c>
      <c r="DG5" s="33" t="s">
        <v>2</v>
      </c>
      <c r="DH5" s="32" t="s">
        <v>3</v>
      </c>
      <c r="DI5" s="34" t="s">
        <v>4</v>
      </c>
      <c r="DJ5" s="33" t="s">
        <v>37</v>
      </c>
      <c r="DK5" s="34" t="s">
        <v>38</v>
      </c>
      <c r="DL5" s="1"/>
      <c r="DM5" s="2"/>
      <c r="DN5" s="1"/>
      <c r="DO5" s="1"/>
      <c r="DP5" s="1"/>
      <c r="DQ5" s="2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</row>
    <row r="6" spans="1:203" x14ac:dyDescent="0.25">
      <c r="A6" s="56">
        <v>2009</v>
      </c>
      <c r="B6" s="57" t="s">
        <v>5</v>
      </c>
      <c r="C6" s="43">
        <v>0</v>
      </c>
      <c r="D6" s="11">
        <v>0</v>
      </c>
      <c r="E6" s="44">
        <v>0</v>
      </c>
      <c r="F6" s="48">
        <v>0</v>
      </c>
      <c r="G6" s="20">
        <v>0</v>
      </c>
      <c r="H6" s="51">
        <v>0</v>
      </c>
      <c r="I6" s="43">
        <v>0</v>
      </c>
      <c r="J6" s="11">
        <v>0</v>
      </c>
      <c r="K6" s="44">
        <v>0</v>
      </c>
      <c r="L6" s="43">
        <v>0</v>
      </c>
      <c r="M6" s="11">
        <v>0</v>
      </c>
      <c r="N6" s="44">
        <v>0</v>
      </c>
      <c r="O6" s="43">
        <v>0</v>
      </c>
      <c r="P6" s="11">
        <v>0</v>
      </c>
      <c r="Q6" s="44">
        <v>0</v>
      </c>
      <c r="R6" s="45">
        <v>700</v>
      </c>
      <c r="S6" s="12">
        <v>803</v>
      </c>
      <c r="T6" s="44">
        <f t="shared" ref="T6:T17" si="0">S6/R6*1000</f>
        <v>1147.1428571428573</v>
      </c>
      <c r="U6" s="48">
        <v>0</v>
      </c>
      <c r="V6" s="20">
        <v>0</v>
      </c>
      <c r="W6" s="51">
        <v>0</v>
      </c>
      <c r="X6" s="48">
        <v>0</v>
      </c>
      <c r="Y6" s="20">
        <v>0</v>
      </c>
      <c r="Z6" s="51">
        <v>0</v>
      </c>
      <c r="AA6" s="43">
        <v>0</v>
      </c>
      <c r="AB6" s="11">
        <v>0</v>
      </c>
      <c r="AC6" s="44">
        <v>0</v>
      </c>
      <c r="AD6" s="43">
        <v>0</v>
      </c>
      <c r="AE6" s="11">
        <v>0</v>
      </c>
      <c r="AF6" s="44">
        <v>0</v>
      </c>
      <c r="AG6" s="43">
        <v>0</v>
      </c>
      <c r="AH6" s="11">
        <v>0</v>
      </c>
      <c r="AI6" s="44">
        <v>0</v>
      </c>
      <c r="AJ6" s="43">
        <v>0</v>
      </c>
      <c r="AK6" s="11">
        <v>0</v>
      </c>
      <c r="AL6" s="44">
        <v>0</v>
      </c>
      <c r="AM6" s="43">
        <v>0</v>
      </c>
      <c r="AN6" s="11">
        <v>0</v>
      </c>
      <c r="AO6" s="44">
        <v>0</v>
      </c>
      <c r="AP6" s="43">
        <v>0</v>
      </c>
      <c r="AQ6" s="11">
        <v>0</v>
      </c>
      <c r="AR6" s="44">
        <v>0</v>
      </c>
      <c r="AS6" s="43">
        <v>0</v>
      </c>
      <c r="AT6" s="11">
        <v>0</v>
      </c>
      <c r="AU6" s="44">
        <v>0</v>
      </c>
      <c r="AV6" s="43">
        <v>0</v>
      </c>
      <c r="AW6" s="11">
        <v>0</v>
      </c>
      <c r="AX6" s="44">
        <v>0</v>
      </c>
      <c r="AY6" s="48">
        <v>0</v>
      </c>
      <c r="AZ6" s="20">
        <v>0</v>
      </c>
      <c r="BA6" s="51">
        <v>0</v>
      </c>
      <c r="BB6" s="48">
        <v>0</v>
      </c>
      <c r="BC6" s="20">
        <v>0</v>
      </c>
      <c r="BD6" s="51">
        <v>0</v>
      </c>
      <c r="BE6" s="43">
        <v>0</v>
      </c>
      <c r="BF6" s="11">
        <v>0</v>
      </c>
      <c r="BG6" s="44">
        <v>0</v>
      </c>
      <c r="BH6" s="43">
        <v>0</v>
      </c>
      <c r="BI6" s="11">
        <v>0</v>
      </c>
      <c r="BJ6" s="44">
        <v>0</v>
      </c>
      <c r="BK6" s="43">
        <v>0</v>
      </c>
      <c r="BL6" s="11">
        <v>0</v>
      </c>
      <c r="BM6" s="44">
        <v>0</v>
      </c>
      <c r="BN6" s="43">
        <v>0</v>
      </c>
      <c r="BO6" s="11">
        <v>0</v>
      </c>
      <c r="BP6" s="44">
        <v>0</v>
      </c>
      <c r="BQ6" s="43">
        <v>0</v>
      </c>
      <c r="BR6" s="11">
        <v>0</v>
      </c>
      <c r="BS6" s="44">
        <v>0</v>
      </c>
      <c r="BT6" s="43">
        <v>0</v>
      </c>
      <c r="BU6" s="11">
        <v>0</v>
      </c>
      <c r="BV6" s="44">
        <v>0</v>
      </c>
      <c r="BW6" s="43">
        <v>0</v>
      </c>
      <c r="BX6" s="11">
        <v>0</v>
      </c>
      <c r="BY6" s="44">
        <v>0</v>
      </c>
      <c r="BZ6" s="43">
        <v>0</v>
      </c>
      <c r="CA6" s="11">
        <v>0</v>
      </c>
      <c r="CB6" s="44">
        <v>0</v>
      </c>
      <c r="CC6" s="43">
        <v>0</v>
      </c>
      <c r="CD6" s="11">
        <v>0</v>
      </c>
      <c r="CE6" s="44">
        <v>0</v>
      </c>
      <c r="CF6" s="43">
        <v>0</v>
      </c>
      <c r="CG6" s="11">
        <v>0</v>
      </c>
      <c r="CH6" s="44">
        <v>0</v>
      </c>
      <c r="CI6" s="48">
        <v>0</v>
      </c>
      <c r="CJ6" s="20">
        <v>0</v>
      </c>
      <c r="CK6" s="51">
        <v>0</v>
      </c>
      <c r="CL6" s="48">
        <v>0</v>
      </c>
      <c r="CM6" s="20">
        <v>0</v>
      </c>
      <c r="CN6" s="51">
        <f t="shared" ref="CN6:CN69" si="1">IF(CL6=0,0,CM6/CL6*1000)</f>
        <v>0</v>
      </c>
      <c r="CO6" s="48">
        <v>0</v>
      </c>
      <c r="CP6" s="20">
        <v>0</v>
      </c>
      <c r="CQ6" s="51">
        <v>0</v>
      </c>
      <c r="CR6" s="48">
        <v>0</v>
      </c>
      <c r="CS6" s="20">
        <v>0</v>
      </c>
      <c r="CT6" s="51">
        <v>0</v>
      </c>
      <c r="CU6" s="48">
        <v>0</v>
      </c>
      <c r="CV6" s="20">
        <v>0</v>
      </c>
      <c r="CW6" s="51">
        <v>0</v>
      </c>
      <c r="CX6" s="43">
        <v>0</v>
      </c>
      <c r="CY6" s="11">
        <v>0</v>
      </c>
      <c r="CZ6" s="44">
        <v>0</v>
      </c>
      <c r="DA6" s="43">
        <v>0</v>
      </c>
      <c r="DB6" s="11">
        <v>0</v>
      </c>
      <c r="DC6" s="44">
        <v>0</v>
      </c>
      <c r="DD6" s="50">
        <v>0</v>
      </c>
      <c r="DE6" s="4">
        <v>0</v>
      </c>
      <c r="DF6" s="51">
        <v>0</v>
      </c>
      <c r="DG6" s="43">
        <v>0</v>
      </c>
      <c r="DH6" s="11">
        <v>0</v>
      </c>
      <c r="DI6" s="44">
        <v>0</v>
      </c>
      <c r="DJ6" s="6">
        <f t="shared" ref="DJ6:DJ44" si="2">SUM(DG6,CF6,CC6,BZ6,BW6,BT6,BQ6,BN6,AV6,AP6,AJ6,AD6,R6,O6,L6,I6)</f>
        <v>700</v>
      </c>
      <c r="DK6" s="13">
        <f t="shared" ref="DK6:DK44" si="3">SUM(DH6,CG6,CD6,CA6,BX6,BU6,BR6,BO6,AW6,AQ6,AK6,AE6,S6,P6,M6,J6)</f>
        <v>803</v>
      </c>
      <c r="DL6" s="1"/>
      <c r="DM6" s="2"/>
      <c r="DN6" s="1"/>
      <c r="DO6" s="1"/>
      <c r="DP6" s="1"/>
      <c r="DQ6" s="2"/>
      <c r="DR6" s="1"/>
      <c r="DS6" s="1"/>
      <c r="DT6" s="1"/>
    </row>
    <row r="7" spans="1:203" x14ac:dyDescent="0.25">
      <c r="A7" s="56">
        <v>2009</v>
      </c>
      <c r="B7" s="57" t="s">
        <v>6</v>
      </c>
      <c r="C7" s="43">
        <v>0</v>
      </c>
      <c r="D7" s="11">
        <v>0</v>
      </c>
      <c r="E7" s="44">
        <v>0</v>
      </c>
      <c r="F7" s="50">
        <v>0</v>
      </c>
      <c r="G7" s="4">
        <v>0</v>
      </c>
      <c r="H7" s="51">
        <v>0</v>
      </c>
      <c r="I7" s="43">
        <v>0</v>
      </c>
      <c r="J7" s="11">
        <v>0</v>
      </c>
      <c r="K7" s="44">
        <v>0</v>
      </c>
      <c r="L7" s="43">
        <v>0</v>
      </c>
      <c r="M7" s="11">
        <v>0</v>
      </c>
      <c r="N7" s="44">
        <v>0</v>
      </c>
      <c r="O7" s="43">
        <v>0</v>
      </c>
      <c r="P7" s="11">
        <v>0</v>
      </c>
      <c r="Q7" s="44">
        <v>0</v>
      </c>
      <c r="R7" s="45">
        <v>-222</v>
      </c>
      <c r="S7" s="12">
        <v>3694</v>
      </c>
      <c r="T7" s="44">
        <f t="shared" si="0"/>
        <v>-16639.639639639641</v>
      </c>
      <c r="U7" s="50">
        <v>0</v>
      </c>
      <c r="V7" s="4">
        <v>0</v>
      </c>
      <c r="W7" s="51">
        <v>0</v>
      </c>
      <c r="X7" s="50">
        <v>0</v>
      </c>
      <c r="Y7" s="4">
        <v>0</v>
      </c>
      <c r="Z7" s="51">
        <v>0</v>
      </c>
      <c r="AA7" s="43">
        <v>0</v>
      </c>
      <c r="AB7" s="11">
        <v>0</v>
      </c>
      <c r="AC7" s="44">
        <v>0</v>
      </c>
      <c r="AD7" s="43">
        <v>0</v>
      </c>
      <c r="AE7" s="11">
        <v>0</v>
      </c>
      <c r="AF7" s="44">
        <v>0</v>
      </c>
      <c r="AG7" s="43">
        <v>0</v>
      </c>
      <c r="AH7" s="11">
        <v>0</v>
      </c>
      <c r="AI7" s="44">
        <v>0</v>
      </c>
      <c r="AJ7" s="43">
        <v>0</v>
      </c>
      <c r="AK7" s="11">
        <v>0</v>
      </c>
      <c r="AL7" s="44">
        <v>0</v>
      </c>
      <c r="AM7" s="43">
        <v>0</v>
      </c>
      <c r="AN7" s="11">
        <v>0</v>
      </c>
      <c r="AO7" s="44">
        <v>0</v>
      </c>
      <c r="AP7" s="43">
        <v>0</v>
      </c>
      <c r="AQ7" s="11">
        <v>0</v>
      </c>
      <c r="AR7" s="44">
        <v>0</v>
      </c>
      <c r="AS7" s="43">
        <v>0</v>
      </c>
      <c r="AT7" s="11">
        <v>0</v>
      </c>
      <c r="AU7" s="44">
        <v>0</v>
      </c>
      <c r="AV7" s="43">
        <v>0</v>
      </c>
      <c r="AW7" s="11">
        <v>0</v>
      </c>
      <c r="AX7" s="44">
        <v>0</v>
      </c>
      <c r="AY7" s="50">
        <v>0</v>
      </c>
      <c r="AZ7" s="4">
        <v>0</v>
      </c>
      <c r="BA7" s="51">
        <v>0</v>
      </c>
      <c r="BB7" s="50">
        <v>0</v>
      </c>
      <c r="BC7" s="4">
        <v>0</v>
      </c>
      <c r="BD7" s="51">
        <v>0</v>
      </c>
      <c r="BE7" s="43">
        <v>0</v>
      </c>
      <c r="BF7" s="11">
        <v>0</v>
      </c>
      <c r="BG7" s="44">
        <v>0</v>
      </c>
      <c r="BH7" s="43">
        <v>0</v>
      </c>
      <c r="BI7" s="11">
        <v>0</v>
      </c>
      <c r="BJ7" s="44">
        <v>0</v>
      </c>
      <c r="BK7" s="43">
        <v>0</v>
      </c>
      <c r="BL7" s="11">
        <v>0</v>
      </c>
      <c r="BM7" s="44">
        <v>0</v>
      </c>
      <c r="BN7" s="43">
        <v>0</v>
      </c>
      <c r="BO7" s="11">
        <v>0</v>
      </c>
      <c r="BP7" s="44">
        <v>0</v>
      </c>
      <c r="BQ7" s="43">
        <v>0</v>
      </c>
      <c r="BR7" s="11">
        <v>0</v>
      </c>
      <c r="BS7" s="44">
        <v>0</v>
      </c>
      <c r="BT7" s="43">
        <v>0</v>
      </c>
      <c r="BU7" s="11">
        <v>0</v>
      </c>
      <c r="BV7" s="44">
        <v>0</v>
      </c>
      <c r="BW7" s="43">
        <v>0</v>
      </c>
      <c r="BX7" s="11">
        <v>0</v>
      </c>
      <c r="BY7" s="44">
        <v>0</v>
      </c>
      <c r="BZ7" s="43">
        <v>0</v>
      </c>
      <c r="CA7" s="11">
        <v>0</v>
      </c>
      <c r="CB7" s="44">
        <v>0</v>
      </c>
      <c r="CC7" s="43">
        <v>0</v>
      </c>
      <c r="CD7" s="11">
        <v>0</v>
      </c>
      <c r="CE7" s="44">
        <v>0</v>
      </c>
      <c r="CF7" s="43">
        <v>0</v>
      </c>
      <c r="CG7" s="11">
        <v>0</v>
      </c>
      <c r="CH7" s="44">
        <v>0</v>
      </c>
      <c r="CI7" s="50">
        <v>0</v>
      </c>
      <c r="CJ7" s="4">
        <v>0</v>
      </c>
      <c r="CK7" s="51">
        <v>0</v>
      </c>
      <c r="CL7" s="50">
        <v>0</v>
      </c>
      <c r="CM7" s="4">
        <v>0</v>
      </c>
      <c r="CN7" s="51">
        <f t="shared" si="1"/>
        <v>0</v>
      </c>
      <c r="CO7" s="50">
        <v>0</v>
      </c>
      <c r="CP7" s="4">
        <v>0</v>
      </c>
      <c r="CQ7" s="51">
        <v>0</v>
      </c>
      <c r="CR7" s="50">
        <v>0</v>
      </c>
      <c r="CS7" s="4">
        <v>0</v>
      </c>
      <c r="CT7" s="51">
        <v>0</v>
      </c>
      <c r="CU7" s="50">
        <v>0</v>
      </c>
      <c r="CV7" s="4">
        <v>0</v>
      </c>
      <c r="CW7" s="51">
        <v>0</v>
      </c>
      <c r="CX7" s="43">
        <v>0</v>
      </c>
      <c r="CY7" s="11">
        <v>0</v>
      </c>
      <c r="CZ7" s="44">
        <v>0</v>
      </c>
      <c r="DA7" s="43">
        <v>0</v>
      </c>
      <c r="DB7" s="11">
        <v>0</v>
      </c>
      <c r="DC7" s="44">
        <v>0</v>
      </c>
      <c r="DD7" s="50">
        <v>0</v>
      </c>
      <c r="DE7" s="4">
        <v>0</v>
      </c>
      <c r="DF7" s="51">
        <v>0</v>
      </c>
      <c r="DG7" s="43">
        <v>0</v>
      </c>
      <c r="DH7" s="11">
        <v>0</v>
      </c>
      <c r="DI7" s="44">
        <v>0</v>
      </c>
      <c r="DJ7" s="6">
        <f t="shared" si="2"/>
        <v>-222</v>
      </c>
      <c r="DK7" s="13">
        <f t="shared" si="3"/>
        <v>3694</v>
      </c>
      <c r="DL7" s="1"/>
      <c r="DM7" s="2"/>
      <c r="DN7" s="1"/>
      <c r="DO7" s="1"/>
      <c r="DP7" s="1"/>
      <c r="DQ7" s="2"/>
      <c r="DR7" s="1"/>
      <c r="DS7" s="1"/>
      <c r="DT7" s="1"/>
    </row>
    <row r="8" spans="1:203" x14ac:dyDescent="0.25">
      <c r="A8" s="56">
        <v>2009</v>
      </c>
      <c r="B8" s="57" t="s">
        <v>7</v>
      </c>
      <c r="C8" s="43">
        <v>0</v>
      </c>
      <c r="D8" s="11">
        <v>0</v>
      </c>
      <c r="E8" s="44">
        <v>0</v>
      </c>
      <c r="F8" s="50">
        <v>0</v>
      </c>
      <c r="G8" s="4">
        <v>0</v>
      </c>
      <c r="H8" s="51">
        <v>0</v>
      </c>
      <c r="I8" s="43">
        <v>0</v>
      </c>
      <c r="J8" s="11">
        <v>0</v>
      </c>
      <c r="K8" s="44">
        <v>0</v>
      </c>
      <c r="L8" s="43">
        <v>0</v>
      </c>
      <c r="M8" s="11">
        <v>0</v>
      </c>
      <c r="N8" s="44">
        <v>0</v>
      </c>
      <c r="O8" s="43">
        <v>0</v>
      </c>
      <c r="P8" s="11">
        <v>0</v>
      </c>
      <c r="Q8" s="44">
        <v>0</v>
      </c>
      <c r="R8" s="45">
        <v>310</v>
      </c>
      <c r="S8" s="12">
        <v>3141</v>
      </c>
      <c r="T8" s="44">
        <f t="shared" si="0"/>
        <v>10132.258064516129</v>
      </c>
      <c r="U8" s="50">
        <v>0</v>
      </c>
      <c r="V8" s="4">
        <v>0</v>
      </c>
      <c r="W8" s="51">
        <v>0</v>
      </c>
      <c r="X8" s="50">
        <v>0</v>
      </c>
      <c r="Y8" s="4">
        <v>0</v>
      </c>
      <c r="Z8" s="51">
        <v>0</v>
      </c>
      <c r="AA8" s="43">
        <v>0</v>
      </c>
      <c r="AB8" s="11">
        <v>0</v>
      </c>
      <c r="AC8" s="44">
        <v>0</v>
      </c>
      <c r="AD8" s="43">
        <v>0</v>
      </c>
      <c r="AE8" s="11">
        <v>0</v>
      </c>
      <c r="AF8" s="44">
        <v>0</v>
      </c>
      <c r="AG8" s="43">
        <v>0</v>
      </c>
      <c r="AH8" s="11">
        <v>0</v>
      </c>
      <c r="AI8" s="44">
        <v>0</v>
      </c>
      <c r="AJ8" s="43">
        <v>0</v>
      </c>
      <c r="AK8" s="11">
        <v>0</v>
      </c>
      <c r="AL8" s="44">
        <v>0</v>
      </c>
      <c r="AM8" s="43">
        <v>0</v>
      </c>
      <c r="AN8" s="11">
        <v>0</v>
      </c>
      <c r="AO8" s="44">
        <v>0</v>
      </c>
      <c r="AP8" s="43">
        <v>0</v>
      </c>
      <c r="AQ8" s="11">
        <v>0</v>
      </c>
      <c r="AR8" s="44">
        <v>0</v>
      </c>
      <c r="AS8" s="43">
        <v>0</v>
      </c>
      <c r="AT8" s="11">
        <v>0</v>
      </c>
      <c r="AU8" s="44">
        <v>0</v>
      </c>
      <c r="AV8" s="43">
        <v>0</v>
      </c>
      <c r="AW8" s="11">
        <v>0</v>
      </c>
      <c r="AX8" s="44">
        <v>0</v>
      </c>
      <c r="AY8" s="50">
        <v>0</v>
      </c>
      <c r="AZ8" s="4">
        <v>0</v>
      </c>
      <c r="BA8" s="51">
        <v>0</v>
      </c>
      <c r="BB8" s="50">
        <v>0</v>
      </c>
      <c r="BC8" s="4">
        <v>0</v>
      </c>
      <c r="BD8" s="51">
        <v>0</v>
      </c>
      <c r="BE8" s="43">
        <v>0</v>
      </c>
      <c r="BF8" s="11">
        <v>0</v>
      </c>
      <c r="BG8" s="44">
        <v>0</v>
      </c>
      <c r="BH8" s="43">
        <v>0</v>
      </c>
      <c r="BI8" s="11">
        <v>0</v>
      </c>
      <c r="BJ8" s="44">
        <v>0</v>
      </c>
      <c r="BK8" s="43">
        <v>0</v>
      </c>
      <c r="BL8" s="11">
        <v>0</v>
      </c>
      <c r="BM8" s="44">
        <v>0</v>
      </c>
      <c r="BN8" s="43">
        <v>0</v>
      </c>
      <c r="BO8" s="11">
        <v>0</v>
      </c>
      <c r="BP8" s="44">
        <v>0</v>
      </c>
      <c r="BQ8" s="43">
        <v>0</v>
      </c>
      <c r="BR8" s="11">
        <v>0</v>
      </c>
      <c r="BS8" s="44">
        <v>0</v>
      </c>
      <c r="BT8" s="43">
        <v>0</v>
      </c>
      <c r="BU8" s="11">
        <v>0</v>
      </c>
      <c r="BV8" s="44">
        <v>0</v>
      </c>
      <c r="BW8" s="43">
        <v>0</v>
      </c>
      <c r="BX8" s="11">
        <v>0</v>
      </c>
      <c r="BY8" s="44">
        <v>0</v>
      </c>
      <c r="BZ8" s="43">
        <v>0</v>
      </c>
      <c r="CA8" s="11">
        <v>0</v>
      </c>
      <c r="CB8" s="44">
        <v>0</v>
      </c>
      <c r="CC8" s="45">
        <v>6000</v>
      </c>
      <c r="CD8" s="12">
        <v>20072</v>
      </c>
      <c r="CE8" s="44">
        <f>CD8/CC8*1000</f>
        <v>3345.3333333333335</v>
      </c>
      <c r="CF8" s="43">
        <v>0</v>
      </c>
      <c r="CG8" s="11">
        <v>0</v>
      </c>
      <c r="CH8" s="44">
        <v>0</v>
      </c>
      <c r="CI8" s="50">
        <v>0</v>
      </c>
      <c r="CJ8" s="4">
        <v>0</v>
      </c>
      <c r="CK8" s="51">
        <v>0</v>
      </c>
      <c r="CL8" s="50">
        <v>0</v>
      </c>
      <c r="CM8" s="4">
        <v>0</v>
      </c>
      <c r="CN8" s="51">
        <f t="shared" si="1"/>
        <v>0</v>
      </c>
      <c r="CO8" s="50">
        <v>0</v>
      </c>
      <c r="CP8" s="4">
        <v>0</v>
      </c>
      <c r="CQ8" s="51">
        <v>0</v>
      </c>
      <c r="CR8" s="50">
        <v>0</v>
      </c>
      <c r="CS8" s="4">
        <v>0</v>
      </c>
      <c r="CT8" s="51">
        <v>0</v>
      </c>
      <c r="CU8" s="50">
        <v>0</v>
      </c>
      <c r="CV8" s="4">
        <v>0</v>
      </c>
      <c r="CW8" s="51">
        <v>0</v>
      </c>
      <c r="CX8" s="43">
        <v>0</v>
      </c>
      <c r="CY8" s="11">
        <v>0</v>
      </c>
      <c r="CZ8" s="44">
        <v>0</v>
      </c>
      <c r="DA8" s="43">
        <v>0</v>
      </c>
      <c r="DB8" s="11">
        <v>0</v>
      </c>
      <c r="DC8" s="44">
        <v>0</v>
      </c>
      <c r="DD8" s="50">
        <v>0</v>
      </c>
      <c r="DE8" s="4">
        <v>0</v>
      </c>
      <c r="DF8" s="51">
        <v>0</v>
      </c>
      <c r="DG8" s="43">
        <v>0</v>
      </c>
      <c r="DH8" s="11">
        <v>0</v>
      </c>
      <c r="DI8" s="44">
        <v>0</v>
      </c>
      <c r="DJ8" s="6">
        <f t="shared" si="2"/>
        <v>6310</v>
      </c>
      <c r="DK8" s="13">
        <f t="shared" si="3"/>
        <v>23213</v>
      </c>
      <c r="DL8" s="1"/>
      <c r="DM8" s="2"/>
      <c r="DN8" s="1"/>
      <c r="DO8" s="1"/>
      <c r="DP8" s="1"/>
      <c r="DQ8" s="2"/>
      <c r="DR8" s="1"/>
      <c r="DS8" s="1"/>
      <c r="DT8" s="1"/>
    </row>
    <row r="9" spans="1:203" x14ac:dyDescent="0.25">
      <c r="A9" s="56">
        <v>2009</v>
      </c>
      <c r="B9" s="57" t="s">
        <v>8</v>
      </c>
      <c r="C9" s="43">
        <v>0</v>
      </c>
      <c r="D9" s="11">
        <v>0</v>
      </c>
      <c r="E9" s="44">
        <v>0</v>
      </c>
      <c r="F9" s="50">
        <v>0</v>
      </c>
      <c r="G9" s="4">
        <v>0</v>
      </c>
      <c r="H9" s="51">
        <v>0</v>
      </c>
      <c r="I9" s="43">
        <v>0</v>
      </c>
      <c r="J9" s="11">
        <v>0</v>
      </c>
      <c r="K9" s="44">
        <v>0</v>
      </c>
      <c r="L9" s="43">
        <v>0</v>
      </c>
      <c r="M9" s="11">
        <v>0</v>
      </c>
      <c r="N9" s="44">
        <v>0</v>
      </c>
      <c r="O9" s="43">
        <v>0</v>
      </c>
      <c r="P9" s="11">
        <v>0</v>
      </c>
      <c r="Q9" s="44">
        <v>0</v>
      </c>
      <c r="R9" s="43">
        <v>0</v>
      </c>
      <c r="S9" s="11">
        <v>0</v>
      </c>
      <c r="T9" s="44">
        <v>0</v>
      </c>
      <c r="U9" s="50">
        <v>0</v>
      </c>
      <c r="V9" s="4">
        <v>0</v>
      </c>
      <c r="W9" s="51">
        <v>0</v>
      </c>
      <c r="X9" s="50">
        <v>0</v>
      </c>
      <c r="Y9" s="4">
        <v>0</v>
      </c>
      <c r="Z9" s="51">
        <v>0</v>
      </c>
      <c r="AA9" s="43">
        <v>0</v>
      </c>
      <c r="AB9" s="11">
        <v>0</v>
      </c>
      <c r="AC9" s="44">
        <v>0</v>
      </c>
      <c r="AD9" s="45">
        <v>16501</v>
      </c>
      <c r="AE9" s="12">
        <v>56693</v>
      </c>
      <c r="AF9" s="44">
        <f t="shared" ref="AF9:AF15" si="4">AE9/AD9*1000</f>
        <v>3435.7311678080114</v>
      </c>
      <c r="AG9" s="43">
        <v>0</v>
      </c>
      <c r="AH9" s="11">
        <v>0</v>
      </c>
      <c r="AI9" s="44">
        <v>0</v>
      </c>
      <c r="AJ9" s="43">
        <v>0</v>
      </c>
      <c r="AK9" s="11">
        <v>0</v>
      </c>
      <c r="AL9" s="44">
        <v>0</v>
      </c>
      <c r="AM9" s="43">
        <v>0</v>
      </c>
      <c r="AN9" s="11">
        <v>0</v>
      </c>
      <c r="AO9" s="44">
        <v>0</v>
      </c>
      <c r="AP9" s="43">
        <v>0</v>
      </c>
      <c r="AQ9" s="11">
        <v>0</v>
      </c>
      <c r="AR9" s="44">
        <v>0</v>
      </c>
      <c r="AS9" s="43">
        <v>0</v>
      </c>
      <c r="AT9" s="11">
        <v>0</v>
      </c>
      <c r="AU9" s="44">
        <v>0</v>
      </c>
      <c r="AV9" s="43">
        <v>0</v>
      </c>
      <c r="AW9" s="11">
        <v>0</v>
      </c>
      <c r="AX9" s="44">
        <v>0</v>
      </c>
      <c r="AY9" s="50">
        <v>0</v>
      </c>
      <c r="AZ9" s="4">
        <v>0</v>
      </c>
      <c r="BA9" s="51">
        <v>0</v>
      </c>
      <c r="BB9" s="50">
        <v>0</v>
      </c>
      <c r="BC9" s="4">
        <v>0</v>
      </c>
      <c r="BD9" s="51">
        <v>0</v>
      </c>
      <c r="BE9" s="43">
        <v>0</v>
      </c>
      <c r="BF9" s="11">
        <v>0</v>
      </c>
      <c r="BG9" s="44">
        <v>0</v>
      </c>
      <c r="BH9" s="43">
        <v>0</v>
      </c>
      <c r="BI9" s="11">
        <v>0</v>
      </c>
      <c r="BJ9" s="44">
        <v>0</v>
      </c>
      <c r="BK9" s="43">
        <v>0</v>
      </c>
      <c r="BL9" s="11">
        <v>0</v>
      </c>
      <c r="BM9" s="44">
        <v>0</v>
      </c>
      <c r="BN9" s="43">
        <v>0</v>
      </c>
      <c r="BO9" s="11">
        <v>0</v>
      </c>
      <c r="BP9" s="44">
        <v>0</v>
      </c>
      <c r="BQ9" s="43">
        <v>0</v>
      </c>
      <c r="BR9" s="11">
        <v>0</v>
      </c>
      <c r="BS9" s="44">
        <v>0</v>
      </c>
      <c r="BT9" s="43">
        <v>0</v>
      </c>
      <c r="BU9" s="11">
        <v>0</v>
      </c>
      <c r="BV9" s="44">
        <v>0</v>
      </c>
      <c r="BW9" s="43">
        <v>0</v>
      </c>
      <c r="BX9" s="11">
        <v>0</v>
      </c>
      <c r="BY9" s="44">
        <v>0</v>
      </c>
      <c r="BZ9" s="43">
        <v>0</v>
      </c>
      <c r="CA9" s="11">
        <v>0</v>
      </c>
      <c r="CB9" s="44">
        <v>0</v>
      </c>
      <c r="CC9" s="43">
        <v>0</v>
      </c>
      <c r="CD9" s="11">
        <v>0</v>
      </c>
      <c r="CE9" s="44">
        <v>0</v>
      </c>
      <c r="CF9" s="43">
        <v>0</v>
      </c>
      <c r="CG9" s="11">
        <v>0</v>
      </c>
      <c r="CH9" s="44">
        <v>0</v>
      </c>
      <c r="CI9" s="50">
        <v>0</v>
      </c>
      <c r="CJ9" s="4">
        <v>0</v>
      </c>
      <c r="CK9" s="51">
        <v>0</v>
      </c>
      <c r="CL9" s="50">
        <v>0</v>
      </c>
      <c r="CM9" s="4">
        <v>0</v>
      </c>
      <c r="CN9" s="51">
        <f t="shared" si="1"/>
        <v>0</v>
      </c>
      <c r="CO9" s="50">
        <v>0</v>
      </c>
      <c r="CP9" s="4">
        <v>0</v>
      </c>
      <c r="CQ9" s="51">
        <v>0</v>
      </c>
      <c r="CR9" s="50">
        <v>0</v>
      </c>
      <c r="CS9" s="4">
        <v>0</v>
      </c>
      <c r="CT9" s="51">
        <v>0</v>
      </c>
      <c r="CU9" s="50">
        <v>0</v>
      </c>
      <c r="CV9" s="4">
        <v>0</v>
      </c>
      <c r="CW9" s="51">
        <v>0</v>
      </c>
      <c r="CX9" s="43">
        <v>0</v>
      </c>
      <c r="CY9" s="11">
        <v>0</v>
      </c>
      <c r="CZ9" s="44">
        <v>0</v>
      </c>
      <c r="DA9" s="43">
        <v>0</v>
      </c>
      <c r="DB9" s="11">
        <v>0</v>
      </c>
      <c r="DC9" s="44">
        <v>0</v>
      </c>
      <c r="DD9" s="50">
        <v>0</v>
      </c>
      <c r="DE9" s="4">
        <v>0</v>
      </c>
      <c r="DF9" s="51">
        <v>0</v>
      </c>
      <c r="DG9" s="43">
        <v>0</v>
      </c>
      <c r="DH9" s="11">
        <v>0</v>
      </c>
      <c r="DI9" s="44">
        <v>0</v>
      </c>
      <c r="DJ9" s="6">
        <f t="shared" si="2"/>
        <v>16501</v>
      </c>
      <c r="DK9" s="13">
        <f t="shared" si="3"/>
        <v>56693</v>
      </c>
      <c r="DL9" s="1"/>
      <c r="DM9" s="2"/>
      <c r="DN9" s="1"/>
      <c r="DO9" s="1"/>
      <c r="DP9" s="1"/>
      <c r="DQ9" s="2"/>
      <c r="DR9" s="1"/>
      <c r="DS9" s="1"/>
      <c r="DT9" s="1"/>
    </row>
    <row r="10" spans="1:203" x14ac:dyDescent="0.25">
      <c r="A10" s="56">
        <v>2009</v>
      </c>
      <c r="B10" s="57" t="s">
        <v>9</v>
      </c>
      <c r="C10" s="43">
        <v>0</v>
      </c>
      <c r="D10" s="11">
        <v>0</v>
      </c>
      <c r="E10" s="44">
        <v>0</v>
      </c>
      <c r="F10" s="50">
        <v>0</v>
      </c>
      <c r="G10" s="4">
        <v>0</v>
      </c>
      <c r="H10" s="51">
        <v>0</v>
      </c>
      <c r="I10" s="43">
        <v>0</v>
      </c>
      <c r="J10" s="11">
        <v>0</v>
      </c>
      <c r="K10" s="44">
        <v>0</v>
      </c>
      <c r="L10" s="43">
        <v>0</v>
      </c>
      <c r="M10" s="11">
        <v>0</v>
      </c>
      <c r="N10" s="44">
        <v>0</v>
      </c>
      <c r="O10" s="43">
        <v>0</v>
      </c>
      <c r="P10" s="11">
        <v>0</v>
      </c>
      <c r="Q10" s="44">
        <v>0</v>
      </c>
      <c r="R10" s="43">
        <v>0</v>
      </c>
      <c r="S10" s="11">
        <v>0</v>
      </c>
      <c r="T10" s="44">
        <v>0</v>
      </c>
      <c r="U10" s="50">
        <v>0</v>
      </c>
      <c r="V10" s="4">
        <v>0</v>
      </c>
      <c r="W10" s="51">
        <v>0</v>
      </c>
      <c r="X10" s="50">
        <v>0</v>
      </c>
      <c r="Y10" s="4">
        <v>0</v>
      </c>
      <c r="Z10" s="51">
        <v>0</v>
      </c>
      <c r="AA10" s="43">
        <v>0</v>
      </c>
      <c r="AB10" s="11">
        <v>0</v>
      </c>
      <c r="AC10" s="44">
        <v>0</v>
      </c>
      <c r="AD10" s="43">
        <v>0</v>
      </c>
      <c r="AE10" s="11">
        <v>0</v>
      </c>
      <c r="AF10" s="44">
        <v>0</v>
      </c>
      <c r="AG10" s="43">
        <v>0</v>
      </c>
      <c r="AH10" s="11">
        <v>0</v>
      </c>
      <c r="AI10" s="44">
        <v>0</v>
      </c>
      <c r="AJ10" s="43">
        <v>0</v>
      </c>
      <c r="AK10" s="11">
        <v>0</v>
      </c>
      <c r="AL10" s="44">
        <v>0</v>
      </c>
      <c r="AM10" s="43">
        <v>0</v>
      </c>
      <c r="AN10" s="11">
        <v>0</v>
      </c>
      <c r="AO10" s="44">
        <v>0</v>
      </c>
      <c r="AP10" s="43">
        <v>0</v>
      </c>
      <c r="AQ10" s="11">
        <v>0</v>
      </c>
      <c r="AR10" s="44">
        <v>0</v>
      </c>
      <c r="AS10" s="43">
        <v>0</v>
      </c>
      <c r="AT10" s="11">
        <v>0</v>
      </c>
      <c r="AU10" s="44">
        <v>0</v>
      </c>
      <c r="AV10" s="43">
        <v>0</v>
      </c>
      <c r="AW10" s="11">
        <v>0</v>
      </c>
      <c r="AX10" s="44">
        <v>0</v>
      </c>
      <c r="AY10" s="50">
        <v>0</v>
      </c>
      <c r="AZ10" s="4">
        <v>0</v>
      </c>
      <c r="BA10" s="51">
        <v>0</v>
      </c>
      <c r="BB10" s="50">
        <v>0</v>
      </c>
      <c r="BC10" s="4">
        <v>0</v>
      </c>
      <c r="BD10" s="51">
        <v>0</v>
      </c>
      <c r="BE10" s="43">
        <v>0</v>
      </c>
      <c r="BF10" s="11">
        <v>0</v>
      </c>
      <c r="BG10" s="44">
        <v>0</v>
      </c>
      <c r="BH10" s="43">
        <v>0</v>
      </c>
      <c r="BI10" s="11">
        <v>0</v>
      </c>
      <c r="BJ10" s="44">
        <v>0</v>
      </c>
      <c r="BK10" s="43">
        <v>0</v>
      </c>
      <c r="BL10" s="11">
        <v>0</v>
      </c>
      <c r="BM10" s="44">
        <v>0</v>
      </c>
      <c r="BN10" s="43">
        <v>0</v>
      </c>
      <c r="BO10" s="11">
        <v>0</v>
      </c>
      <c r="BP10" s="44">
        <v>0</v>
      </c>
      <c r="BQ10" s="43">
        <v>0</v>
      </c>
      <c r="BR10" s="11">
        <v>0</v>
      </c>
      <c r="BS10" s="44">
        <v>0</v>
      </c>
      <c r="BT10" s="43">
        <v>0</v>
      </c>
      <c r="BU10" s="11">
        <v>0</v>
      </c>
      <c r="BV10" s="44">
        <v>0</v>
      </c>
      <c r="BW10" s="43">
        <v>0</v>
      </c>
      <c r="BX10" s="11">
        <v>0</v>
      </c>
      <c r="BY10" s="44">
        <v>0</v>
      </c>
      <c r="BZ10" s="43">
        <v>0</v>
      </c>
      <c r="CA10" s="11">
        <v>0</v>
      </c>
      <c r="CB10" s="44">
        <v>0</v>
      </c>
      <c r="CC10" s="43">
        <v>0</v>
      </c>
      <c r="CD10" s="11">
        <v>0</v>
      </c>
      <c r="CE10" s="44">
        <v>0</v>
      </c>
      <c r="CF10" s="43">
        <v>0</v>
      </c>
      <c r="CG10" s="11">
        <v>0</v>
      </c>
      <c r="CH10" s="44">
        <v>0</v>
      </c>
      <c r="CI10" s="50">
        <v>0</v>
      </c>
      <c r="CJ10" s="4">
        <v>0</v>
      </c>
      <c r="CK10" s="51">
        <v>0</v>
      </c>
      <c r="CL10" s="50">
        <v>0</v>
      </c>
      <c r="CM10" s="4">
        <v>0</v>
      </c>
      <c r="CN10" s="51">
        <f t="shared" si="1"/>
        <v>0</v>
      </c>
      <c r="CO10" s="50">
        <v>0</v>
      </c>
      <c r="CP10" s="4">
        <v>0</v>
      </c>
      <c r="CQ10" s="51">
        <v>0</v>
      </c>
      <c r="CR10" s="50">
        <v>0</v>
      </c>
      <c r="CS10" s="4">
        <v>0</v>
      </c>
      <c r="CT10" s="51">
        <v>0</v>
      </c>
      <c r="CU10" s="50">
        <v>0</v>
      </c>
      <c r="CV10" s="4">
        <v>0</v>
      </c>
      <c r="CW10" s="51">
        <v>0</v>
      </c>
      <c r="CX10" s="43">
        <v>0</v>
      </c>
      <c r="CY10" s="11">
        <v>0</v>
      </c>
      <c r="CZ10" s="44">
        <v>0</v>
      </c>
      <c r="DA10" s="43">
        <v>0</v>
      </c>
      <c r="DB10" s="11">
        <v>0</v>
      </c>
      <c r="DC10" s="44">
        <v>0</v>
      </c>
      <c r="DD10" s="50">
        <v>0</v>
      </c>
      <c r="DE10" s="4">
        <v>0</v>
      </c>
      <c r="DF10" s="51">
        <v>0</v>
      </c>
      <c r="DG10" s="43">
        <v>0</v>
      </c>
      <c r="DH10" s="11">
        <v>0</v>
      </c>
      <c r="DI10" s="44">
        <v>0</v>
      </c>
      <c r="DJ10" s="6">
        <f t="shared" si="2"/>
        <v>0</v>
      </c>
      <c r="DK10" s="13">
        <f t="shared" si="3"/>
        <v>0</v>
      </c>
      <c r="DL10" s="1"/>
      <c r="DM10" s="2"/>
      <c r="DN10" s="1"/>
      <c r="DO10" s="1"/>
      <c r="DP10" s="1"/>
      <c r="DQ10" s="2"/>
      <c r="DR10" s="1"/>
      <c r="DS10" s="1"/>
      <c r="DT10" s="1"/>
    </row>
    <row r="11" spans="1:203" x14ac:dyDescent="0.25">
      <c r="A11" s="56">
        <v>2009</v>
      </c>
      <c r="B11" s="57" t="s">
        <v>10</v>
      </c>
      <c r="C11" s="43">
        <v>0</v>
      </c>
      <c r="D11" s="11">
        <v>0</v>
      </c>
      <c r="E11" s="44">
        <v>0</v>
      </c>
      <c r="F11" s="50">
        <v>0</v>
      </c>
      <c r="G11" s="4">
        <v>0</v>
      </c>
      <c r="H11" s="51">
        <v>0</v>
      </c>
      <c r="I11" s="43">
        <v>0</v>
      </c>
      <c r="J11" s="11">
        <v>0</v>
      </c>
      <c r="K11" s="44">
        <v>0</v>
      </c>
      <c r="L11" s="43">
        <v>0</v>
      </c>
      <c r="M11" s="11">
        <v>0</v>
      </c>
      <c r="N11" s="44">
        <v>0</v>
      </c>
      <c r="O11" s="43">
        <v>0</v>
      </c>
      <c r="P11" s="11">
        <v>0</v>
      </c>
      <c r="Q11" s="44">
        <v>0</v>
      </c>
      <c r="R11" s="43">
        <v>0</v>
      </c>
      <c r="S11" s="11">
        <v>0</v>
      </c>
      <c r="T11" s="44">
        <v>0</v>
      </c>
      <c r="U11" s="50">
        <v>0</v>
      </c>
      <c r="V11" s="4">
        <v>0</v>
      </c>
      <c r="W11" s="51">
        <v>0</v>
      </c>
      <c r="X11" s="50">
        <v>0</v>
      </c>
      <c r="Y11" s="4">
        <v>0</v>
      </c>
      <c r="Z11" s="51">
        <v>0</v>
      </c>
      <c r="AA11" s="43">
        <v>0</v>
      </c>
      <c r="AB11" s="11">
        <v>0</v>
      </c>
      <c r="AC11" s="44">
        <v>0</v>
      </c>
      <c r="AD11" s="43">
        <v>0</v>
      </c>
      <c r="AE11" s="11">
        <v>0</v>
      </c>
      <c r="AF11" s="44">
        <v>0</v>
      </c>
      <c r="AG11" s="43">
        <v>0</v>
      </c>
      <c r="AH11" s="11">
        <v>0</v>
      </c>
      <c r="AI11" s="44">
        <v>0</v>
      </c>
      <c r="AJ11" s="43">
        <v>0</v>
      </c>
      <c r="AK11" s="11">
        <v>0</v>
      </c>
      <c r="AL11" s="44">
        <v>0</v>
      </c>
      <c r="AM11" s="43">
        <v>0</v>
      </c>
      <c r="AN11" s="11">
        <v>0</v>
      </c>
      <c r="AO11" s="44">
        <v>0</v>
      </c>
      <c r="AP11" s="43">
        <v>0</v>
      </c>
      <c r="AQ11" s="11">
        <v>0</v>
      </c>
      <c r="AR11" s="44">
        <v>0</v>
      </c>
      <c r="AS11" s="43">
        <v>0</v>
      </c>
      <c r="AT11" s="11">
        <v>0</v>
      </c>
      <c r="AU11" s="44">
        <v>0</v>
      </c>
      <c r="AV11" s="43">
        <v>0</v>
      </c>
      <c r="AW11" s="11">
        <v>0</v>
      </c>
      <c r="AX11" s="44">
        <v>0</v>
      </c>
      <c r="AY11" s="50">
        <v>0</v>
      </c>
      <c r="AZ11" s="4">
        <v>0</v>
      </c>
      <c r="BA11" s="51">
        <v>0</v>
      </c>
      <c r="BB11" s="50">
        <v>0</v>
      </c>
      <c r="BC11" s="4">
        <v>0</v>
      </c>
      <c r="BD11" s="51">
        <v>0</v>
      </c>
      <c r="BE11" s="43">
        <v>0</v>
      </c>
      <c r="BF11" s="11">
        <v>0</v>
      </c>
      <c r="BG11" s="44">
        <v>0</v>
      </c>
      <c r="BH11" s="43">
        <v>0</v>
      </c>
      <c r="BI11" s="11">
        <v>0</v>
      </c>
      <c r="BJ11" s="44">
        <v>0</v>
      </c>
      <c r="BK11" s="43">
        <v>0</v>
      </c>
      <c r="BL11" s="11">
        <v>0</v>
      </c>
      <c r="BM11" s="44">
        <v>0</v>
      </c>
      <c r="BN11" s="43">
        <v>0</v>
      </c>
      <c r="BO11" s="11">
        <v>0</v>
      </c>
      <c r="BP11" s="44">
        <v>0</v>
      </c>
      <c r="BQ11" s="43">
        <v>0</v>
      </c>
      <c r="BR11" s="11">
        <v>0</v>
      </c>
      <c r="BS11" s="44">
        <v>0</v>
      </c>
      <c r="BT11" s="43">
        <v>0</v>
      </c>
      <c r="BU11" s="11">
        <v>0</v>
      </c>
      <c r="BV11" s="44">
        <v>0</v>
      </c>
      <c r="BW11" s="43">
        <v>0</v>
      </c>
      <c r="BX11" s="11">
        <v>0</v>
      </c>
      <c r="BY11" s="44">
        <v>0</v>
      </c>
      <c r="BZ11" s="43">
        <v>0</v>
      </c>
      <c r="CA11" s="11">
        <v>0</v>
      </c>
      <c r="CB11" s="44">
        <v>0</v>
      </c>
      <c r="CC11" s="43">
        <v>0</v>
      </c>
      <c r="CD11" s="11">
        <v>0</v>
      </c>
      <c r="CE11" s="44">
        <v>0</v>
      </c>
      <c r="CF11" s="43">
        <v>0</v>
      </c>
      <c r="CG11" s="11">
        <v>0</v>
      </c>
      <c r="CH11" s="44">
        <v>0</v>
      </c>
      <c r="CI11" s="50">
        <v>0</v>
      </c>
      <c r="CJ11" s="4">
        <v>0</v>
      </c>
      <c r="CK11" s="51">
        <v>0</v>
      </c>
      <c r="CL11" s="50">
        <v>0</v>
      </c>
      <c r="CM11" s="4">
        <v>0</v>
      </c>
      <c r="CN11" s="51">
        <f t="shared" si="1"/>
        <v>0</v>
      </c>
      <c r="CO11" s="50">
        <v>0</v>
      </c>
      <c r="CP11" s="4">
        <v>0</v>
      </c>
      <c r="CQ11" s="51">
        <v>0</v>
      </c>
      <c r="CR11" s="50">
        <v>0</v>
      </c>
      <c r="CS11" s="4">
        <v>0</v>
      </c>
      <c r="CT11" s="51">
        <v>0</v>
      </c>
      <c r="CU11" s="50">
        <v>0</v>
      </c>
      <c r="CV11" s="4">
        <v>0</v>
      </c>
      <c r="CW11" s="51">
        <v>0</v>
      </c>
      <c r="CX11" s="43">
        <v>0</v>
      </c>
      <c r="CY11" s="11">
        <v>0</v>
      </c>
      <c r="CZ11" s="44">
        <v>0</v>
      </c>
      <c r="DA11" s="43">
        <v>0</v>
      </c>
      <c r="DB11" s="11">
        <v>0</v>
      </c>
      <c r="DC11" s="44">
        <v>0</v>
      </c>
      <c r="DD11" s="50">
        <v>0</v>
      </c>
      <c r="DE11" s="4">
        <v>0</v>
      </c>
      <c r="DF11" s="51">
        <v>0</v>
      </c>
      <c r="DG11" s="43">
        <v>0</v>
      </c>
      <c r="DH11" s="11">
        <v>0</v>
      </c>
      <c r="DI11" s="44">
        <v>0</v>
      </c>
      <c r="DJ11" s="6">
        <f t="shared" si="2"/>
        <v>0</v>
      </c>
      <c r="DK11" s="13">
        <f t="shared" si="3"/>
        <v>0</v>
      </c>
      <c r="DL11" s="1"/>
      <c r="DM11" s="2"/>
      <c r="DN11" s="1"/>
      <c r="DO11" s="1"/>
      <c r="DP11" s="1"/>
      <c r="DQ11" s="2"/>
      <c r="DR11" s="1"/>
      <c r="DS11" s="1"/>
      <c r="DT11" s="1"/>
    </row>
    <row r="12" spans="1:203" x14ac:dyDescent="0.25">
      <c r="A12" s="56">
        <v>2009</v>
      </c>
      <c r="B12" s="57" t="s">
        <v>11</v>
      </c>
      <c r="C12" s="43">
        <v>0</v>
      </c>
      <c r="D12" s="11">
        <v>0</v>
      </c>
      <c r="E12" s="44">
        <v>0</v>
      </c>
      <c r="F12" s="50">
        <v>0</v>
      </c>
      <c r="G12" s="4">
        <v>0</v>
      </c>
      <c r="H12" s="51">
        <v>0</v>
      </c>
      <c r="I12" s="43">
        <v>0</v>
      </c>
      <c r="J12" s="11">
        <v>0</v>
      </c>
      <c r="K12" s="44">
        <v>0</v>
      </c>
      <c r="L12" s="43">
        <v>0</v>
      </c>
      <c r="M12" s="11">
        <v>0</v>
      </c>
      <c r="N12" s="44">
        <v>0</v>
      </c>
      <c r="O12" s="43">
        <v>0</v>
      </c>
      <c r="P12" s="11">
        <v>0</v>
      </c>
      <c r="Q12" s="44">
        <v>0</v>
      </c>
      <c r="R12" s="45">
        <v>12</v>
      </c>
      <c r="S12" s="12">
        <v>88</v>
      </c>
      <c r="T12" s="44">
        <f t="shared" si="0"/>
        <v>7333.333333333333</v>
      </c>
      <c r="U12" s="50">
        <v>0</v>
      </c>
      <c r="V12" s="4">
        <v>0</v>
      </c>
      <c r="W12" s="51">
        <v>0</v>
      </c>
      <c r="X12" s="50">
        <v>0</v>
      </c>
      <c r="Y12" s="4">
        <v>0</v>
      </c>
      <c r="Z12" s="51">
        <v>0</v>
      </c>
      <c r="AA12" s="43">
        <v>0</v>
      </c>
      <c r="AB12" s="11">
        <v>0</v>
      </c>
      <c r="AC12" s="44">
        <v>0</v>
      </c>
      <c r="AD12" s="43">
        <v>0</v>
      </c>
      <c r="AE12" s="11">
        <v>0</v>
      </c>
      <c r="AF12" s="44">
        <v>0</v>
      </c>
      <c r="AG12" s="43">
        <v>0</v>
      </c>
      <c r="AH12" s="11">
        <v>0</v>
      </c>
      <c r="AI12" s="44">
        <v>0</v>
      </c>
      <c r="AJ12" s="43">
        <v>0</v>
      </c>
      <c r="AK12" s="11">
        <v>0</v>
      </c>
      <c r="AL12" s="44">
        <v>0</v>
      </c>
      <c r="AM12" s="43">
        <v>0</v>
      </c>
      <c r="AN12" s="11">
        <v>0</v>
      </c>
      <c r="AO12" s="44">
        <v>0</v>
      </c>
      <c r="AP12" s="43">
        <v>0</v>
      </c>
      <c r="AQ12" s="11">
        <v>0</v>
      </c>
      <c r="AR12" s="44">
        <v>0</v>
      </c>
      <c r="AS12" s="43">
        <v>0</v>
      </c>
      <c r="AT12" s="11">
        <v>0</v>
      </c>
      <c r="AU12" s="44">
        <v>0</v>
      </c>
      <c r="AV12" s="43">
        <v>0</v>
      </c>
      <c r="AW12" s="11">
        <v>0</v>
      </c>
      <c r="AX12" s="44">
        <v>0</v>
      </c>
      <c r="AY12" s="50">
        <v>0</v>
      </c>
      <c r="AZ12" s="4">
        <v>0</v>
      </c>
      <c r="BA12" s="51">
        <v>0</v>
      </c>
      <c r="BB12" s="50">
        <v>0</v>
      </c>
      <c r="BC12" s="4">
        <v>0</v>
      </c>
      <c r="BD12" s="51">
        <v>0</v>
      </c>
      <c r="BE12" s="43">
        <v>0</v>
      </c>
      <c r="BF12" s="11">
        <v>0</v>
      </c>
      <c r="BG12" s="44">
        <v>0</v>
      </c>
      <c r="BH12" s="43">
        <v>0</v>
      </c>
      <c r="BI12" s="11">
        <v>0</v>
      </c>
      <c r="BJ12" s="44">
        <v>0</v>
      </c>
      <c r="BK12" s="43">
        <v>0</v>
      </c>
      <c r="BL12" s="11">
        <v>0</v>
      </c>
      <c r="BM12" s="44">
        <v>0</v>
      </c>
      <c r="BN12" s="43">
        <v>0</v>
      </c>
      <c r="BO12" s="11">
        <v>0</v>
      </c>
      <c r="BP12" s="44">
        <v>0</v>
      </c>
      <c r="BQ12" s="43">
        <v>0</v>
      </c>
      <c r="BR12" s="11">
        <v>0</v>
      </c>
      <c r="BS12" s="44">
        <v>0</v>
      </c>
      <c r="BT12" s="43">
        <v>0</v>
      </c>
      <c r="BU12" s="11">
        <v>0</v>
      </c>
      <c r="BV12" s="44">
        <v>0</v>
      </c>
      <c r="BW12" s="43">
        <v>0</v>
      </c>
      <c r="BX12" s="11">
        <v>0</v>
      </c>
      <c r="BY12" s="44">
        <v>0</v>
      </c>
      <c r="BZ12" s="43">
        <v>0</v>
      </c>
      <c r="CA12" s="11">
        <v>0</v>
      </c>
      <c r="CB12" s="44">
        <v>0</v>
      </c>
      <c r="CC12" s="43">
        <v>0</v>
      </c>
      <c r="CD12" s="11">
        <v>0</v>
      </c>
      <c r="CE12" s="44">
        <v>0</v>
      </c>
      <c r="CF12" s="43">
        <v>0</v>
      </c>
      <c r="CG12" s="11">
        <v>0</v>
      </c>
      <c r="CH12" s="44">
        <v>0</v>
      </c>
      <c r="CI12" s="50">
        <v>0</v>
      </c>
      <c r="CJ12" s="4">
        <v>0</v>
      </c>
      <c r="CK12" s="51">
        <v>0</v>
      </c>
      <c r="CL12" s="50">
        <v>0</v>
      </c>
      <c r="CM12" s="4">
        <v>0</v>
      </c>
      <c r="CN12" s="51">
        <f t="shared" si="1"/>
        <v>0</v>
      </c>
      <c r="CO12" s="50">
        <v>0</v>
      </c>
      <c r="CP12" s="4">
        <v>0</v>
      </c>
      <c r="CQ12" s="51">
        <v>0</v>
      </c>
      <c r="CR12" s="50">
        <v>0</v>
      </c>
      <c r="CS12" s="4">
        <v>0</v>
      </c>
      <c r="CT12" s="51">
        <v>0</v>
      </c>
      <c r="CU12" s="50">
        <v>0</v>
      </c>
      <c r="CV12" s="4">
        <v>0</v>
      </c>
      <c r="CW12" s="51">
        <v>0</v>
      </c>
      <c r="CX12" s="43">
        <v>0</v>
      </c>
      <c r="CY12" s="11">
        <v>0</v>
      </c>
      <c r="CZ12" s="44">
        <v>0</v>
      </c>
      <c r="DA12" s="43">
        <v>0</v>
      </c>
      <c r="DB12" s="11">
        <v>0</v>
      </c>
      <c r="DC12" s="44">
        <v>0</v>
      </c>
      <c r="DD12" s="50">
        <v>0</v>
      </c>
      <c r="DE12" s="4">
        <v>0</v>
      </c>
      <c r="DF12" s="51">
        <v>0</v>
      </c>
      <c r="DG12" s="43">
        <v>0</v>
      </c>
      <c r="DH12" s="11">
        <v>0</v>
      </c>
      <c r="DI12" s="44">
        <v>0</v>
      </c>
      <c r="DJ12" s="6">
        <f t="shared" si="2"/>
        <v>12</v>
      </c>
      <c r="DK12" s="13">
        <f t="shared" si="3"/>
        <v>88</v>
      </c>
      <c r="DL12" s="1"/>
      <c r="DM12" s="2"/>
      <c r="DN12" s="1"/>
      <c r="DO12" s="1"/>
      <c r="DP12" s="1"/>
      <c r="DQ12" s="2"/>
      <c r="DR12" s="1"/>
      <c r="DS12" s="1"/>
      <c r="DT12" s="1"/>
    </row>
    <row r="13" spans="1:203" x14ac:dyDescent="0.25">
      <c r="A13" s="56">
        <v>2009</v>
      </c>
      <c r="B13" s="57" t="s">
        <v>12</v>
      </c>
      <c r="C13" s="43">
        <v>0</v>
      </c>
      <c r="D13" s="11">
        <v>0</v>
      </c>
      <c r="E13" s="44">
        <v>0</v>
      </c>
      <c r="F13" s="50">
        <v>0</v>
      </c>
      <c r="G13" s="4">
        <v>0</v>
      </c>
      <c r="H13" s="51">
        <v>0</v>
      </c>
      <c r="I13" s="43">
        <v>0</v>
      </c>
      <c r="J13" s="11">
        <v>0</v>
      </c>
      <c r="K13" s="44">
        <v>0</v>
      </c>
      <c r="L13" s="43">
        <v>0</v>
      </c>
      <c r="M13" s="11">
        <v>0</v>
      </c>
      <c r="N13" s="44">
        <v>0</v>
      </c>
      <c r="O13" s="43">
        <v>0</v>
      </c>
      <c r="P13" s="11">
        <v>0</v>
      </c>
      <c r="Q13" s="44">
        <v>0</v>
      </c>
      <c r="R13" s="45">
        <v>47</v>
      </c>
      <c r="S13" s="12">
        <v>319</v>
      </c>
      <c r="T13" s="44">
        <f t="shared" si="0"/>
        <v>6787.234042553192</v>
      </c>
      <c r="U13" s="50">
        <v>0</v>
      </c>
      <c r="V13" s="4">
        <v>0</v>
      </c>
      <c r="W13" s="51">
        <v>0</v>
      </c>
      <c r="X13" s="50">
        <v>0</v>
      </c>
      <c r="Y13" s="4">
        <v>0</v>
      </c>
      <c r="Z13" s="51">
        <v>0</v>
      </c>
      <c r="AA13" s="43">
        <v>0</v>
      </c>
      <c r="AB13" s="11">
        <v>0</v>
      </c>
      <c r="AC13" s="44">
        <v>0</v>
      </c>
      <c r="AD13" s="45">
        <v>3500</v>
      </c>
      <c r="AE13" s="12">
        <v>8260</v>
      </c>
      <c r="AF13" s="44">
        <f t="shared" si="4"/>
        <v>2360</v>
      </c>
      <c r="AG13" s="43">
        <v>0</v>
      </c>
      <c r="AH13" s="11">
        <v>0</v>
      </c>
      <c r="AI13" s="44">
        <v>0</v>
      </c>
      <c r="AJ13" s="43">
        <v>0</v>
      </c>
      <c r="AK13" s="11">
        <v>0</v>
      </c>
      <c r="AL13" s="44">
        <v>0</v>
      </c>
      <c r="AM13" s="43">
        <v>0</v>
      </c>
      <c r="AN13" s="11">
        <v>0</v>
      </c>
      <c r="AO13" s="44">
        <v>0</v>
      </c>
      <c r="AP13" s="43">
        <v>0</v>
      </c>
      <c r="AQ13" s="11">
        <v>0</v>
      </c>
      <c r="AR13" s="44">
        <v>0</v>
      </c>
      <c r="AS13" s="43">
        <v>0</v>
      </c>
      <c r="AT13" s="11">
        <v>0</v>
      </c>
      <c r="AU13" s="44">
        <v>0</v>
      </c>
      <c r="AV13" s="43">
        <v>0</v>
      </c>
      <c r="AW13" s="11">
        <v>0</v>
      </c>
      <c r="AX13" s="44">
        <v>0</v>
      </c>
      <c r="AY13" s="50">
        <v>0</v>
      </c>
      <c r="AZ13" s="4">
        <v>0</v>
      </c>
      <c r="BA13" s="51">
        <v>0</v>
      </c>
      <c r="BB13" s="50">
        <v>0</v>
      </c>
      <c r="BC13" s="4">
        <v>0</v>
      </c>
      <c r="BD13" s="51">
        <v>0</v>
      </c>
      <c r="BE13" s="43">
        <v>0</v>
      </c>
      <c r="BF13" s="11">
        <v>0</v>
      </c>
      <c r="BG13" s="44">
        <v>0</v>
      </c>
      <c r="BH13" s="43">
        <v>0</v>
      </c>
      <c r="BI13" s="11">
        <v>0</v>
      </c>
      <c r="BJ13" s="44">
        <v>0</v>
      </c>
      <c r="BK13" s="43">
        <v>0</v>
      </c>
      <c r="BL13" s="11">
        <v>0</v>
      </c>
      <c r="BM13" s="44">
        <v>0</v>
      </c>
      <c r="BN13" s="43">
        <v>0</v>
      </c>
      <c r="BO13" s="11">
        <v>0</v>
      </c>
      <c r="BP13" s="44">
        <v>0</v>
      </c>
      <c r="BQ13" s="43">
        <v>0</v>
      </c>
      <c r="BR13" s="11">
        <v>0</v>
      </c>
      <c r="BS13" s="44">
        <v>0</v>
      </c>
      <c r="BT13" s="43">
        <v>0</v>
      </c>
      <c r="BU13" s="11">
        <v>0</v>
      </c>
      <c r="BV13" s="44">
        <v>0</v>
      </c>
      <c r="BW13" s="43">
        <v>0</v>
      </c>
      <c r="BX13" s="11">
        <v>0</v>
      </c>
      <c r="BY13" s="44">
        <v>0</v>
      </c>
      <c r="BZ13" s="43">
        <v>0</v>
      </c>
      <c r="CA13" s="11">
        <v>0</v>
      </c>
      <c r="CB13" s="44">
        <v>0</v>
      </c>
      <c r="CC13" s="43">
        <v>0</v>
      </c>
      <c r="CD13" s="11">
        <v>0</v>
      </c>
      <c r="CE13" s="44">
        <v>0</v>
      </c>
      <c r="CF13" s="43">
        <v>0</v>
      </c>
      <c r="CG13" s="11">
        <v>0</v>
      </c>
      <c r="CH13" s="44">
        <v>0</v>
      </c>
      <c r="CI13" s="50">
        <v>0</v>
      </c>
      <c r="CJ13" s="4">
        <v>0</v>
      </c>
      <c r="CK13" s="51">
        <v>0</v>
      </c>
      <c r="CL13" s="50">
        <v>0</v>
      </c>
      <c r="CM13" s="4">
        <v>0</v>
      </c>
      <c r="CN13" s="51">
        <f t="shared" si="1"/>
        <v>0</v>
      </c>
      <c r="CO13" s="50">
        <v>0</v>
      </c>
      <c r="CP13" s="4">
        <v>0</v>
      </c>
      <c r="CQ13" s="51">
        <v>0</v>
      </c>
      <c r="CR13" s="50">
        <v>0</v>
      </c>
      <c r="CS13" s="4">
        <v>0</v>
      </c>
      <c r="CT13" s="51">
        <v>0</v>
      </c>
      <c r="CU13" s="50">
        <v>0</v>
      </c>
      <c r="CV13" s="4">
        <v>0</v>
      </c>
      <c r="CW13" s="51">
        <v>0</v>
      </c>
      <c r="CX13" s="43">
        <v>0</v>
      </c>
      <c r="CY13" s="11">
        <v>0</v>
      </c>
      <c r="CZ13" s="44">
        <v>0</v>
      </c>
      <c r="DA13" s="43">
        <v>0</v>
      </c>
      <c r="DB13" s="11">
        <v>0</v>
      </c>
      <c r="DC13" s="44">
        <v>0</v>
      </c>
      <c r="DD13" s="50">
        <v>0</v>
      </c>
      <c r="DE13" s="4">
        <v>0</v>
      </c>
      <c r="DF13" s="51">
        <v>0</v>
      </c>
      <c r="DG13" s="43">
        <v>0</v>
      </c>
      <c r="DH13" s="11">
        <v>0</v>
      </c>
      <c r="DI13" s="44">
        <v>0</v>
      </c>
      <c r="DJ13" s="6">
        <f t="shared" si="2"/>
        <v>3547</v>
      </c>
      <c r="DK13" s="13">
        <f t="shared" si="3"/>
        <v>8579</v>
      </c>
      <c r="DL13" s="1"/>
      <c r="DM13" s="2"/>
      <c r="DN13" s="1"/>
      <c r="DO13" s="1"/>
      <c r="DP13" s="1"/>
      <c r="DQ13" s="2"/>
      <c r="DR13" s="1"/>
      <c r="DS13" s="1"/>
      <c r="DT13" s="1"/>
    </row>
    <row r="14" spans="1:203" x14ac:dyDescent="0.25">
      <c r="A14" s="56">
        <v>2009</v>
      </c>
      <c r="B14" s="57" t="s">
        <v>13</v>
      </c>
      <c r="C14" s="43">
        <v>0</v>
      </c>
      <c r="D14" s="11">
        <v>0</v>
      </c>
      <c r="E14" s="44">
        <v>0</v>
      </c>
      <c r="F14" s="50">
        <v>0</v>
      </c>
      <c r="G14" s="4">
        <v>0</v>
      </c>
      <c r="H14" s="51">
        <v>0</v>
      </c>
      <c r="I14" s="43">
        <v>0</v>
      </c>
      <c r="J14" s="11">
        <v>0</v>
      </c>
      <c r="K14" s="44">
        <v>0</v>
      </c>
      <c r="L14" s="45">
        <v>1</v>
      </c>
      <c r="M14" s="12">
        <v>9</v>
      </c>
      <c r="N14" s="44">
        <f>M14/L14*1000</f>
        <v>9000</v>
      </c>
      <c r="O14" s="43">
        <v>0</v>
      </c>
      <c r="P14" s="11">
        <v>0</v>
      </c>
      <c r="Q14" s="44">
        <v>0</v>
      </c>
      <c r="R14" s="45">
        <v>70</v>
      </c>
      <c r="S14" s="12">
        <v>464</v>
      </c>
      <c r="T14" s="44">
        <f t="shared" si="0"/>
        <v>6628.5714285714294</v>
      </c>
      <c r="U14" s="50">
        <v>0</v>
      </c>
      <c r="V14" s="4">
        <v>0</v>
      </c>
      <c r="W14" s="51">
        <v>0</v>
      </c>
      <c r="X14" s="50">
        <v>0</v>
      </c>
      <c r="Y14" s="4">
        <v>0</v>
      </c>
      <c r="Z14" s="51">
        <v>0</v>
      </c>
      <c r="AA14" s="43">
        <v>0</v>
      </c>
      <c r="AB14" s="11">
        <v>0</v>
      </c>
      <c r="AC14" s="44">
        <v>0</v>
      </c>
      <c r="AD14" s="43">
        <v>0</v>
      </c>
      <c r="AE14" s="11">
        <v>0</v>
      </c>
      <c r="AF14" s="44">
        <v>0</v>
      </c>
      <c r="AG14" s="43">
        <v>0</v>
      </c>
      <c r="AH14" s="11">
        <v>0</v>
      </c>
      <c r="AI14" s="44">
        <v>0</v>
      </c>
      <c r="AJ14" s="43">
        <v>0</v>
      </c>
      <c r="AK14" s="11">
        <v>0</v>
      </c>
      <c r="AL14" s="44">
        <v>0</v>
      </c>
      <c r="AM14" s="43">
        <v>0</v>
      </c>
      <c r="AN14" s="11">
        <v>0</v>
      </c>
      <c r="AO14" s="44">
        <v>0</v>
      </c>
      <c r="AP14" s="43">
        <v>0</v>
      </c>
      <c r="AQ14" s="11">
        <v>0</v>
      </c>
      <c r="AR14" s="44">
        <v>0</v>
      </c>
      <c r="AS14" s="43">
        <v>0</v>
      </c>
      <c r="AT14" s="11">
        <v>0</v>
      </c>
      <c r="AU14" s="44">
        <v>0</v>
      </c>
      <c r="AV14" s="43">
        <v>0</v>
      </c>
      <c r="AW14" s="11">
        <v>0</v>
      </c>
      <c r="AX14" s="44">
        <v>0</v>
      </c>
      <c r="AY14" s="50">
        <v>0</v>
      </c>
      <c r="AZ14" s="4">
        <v>0</v>
      </c>
      <c r="BA14" s="51">
        <v>0</v>
      </c>
      <c r="BB14" s="50">
        <v>0</v>
      </c>
      <c r="BC14" s="4">
        <v>0</v>
      </c>
      <c r="BD14" s="51">
        <v>0</v>
      </c>
      <c r="BE14" s="43">
        <v>0</v>
      </c>
      <c r="BF14" s="11">
        <v>0</v>
      </c>
      <c r="BG14" s="44">
        <v>0</v>
      </c>
      <c r="BH14" s="43">
        <v>0</v>
      </c>
      <c r="BI14" s="11">
        <v>0</v>
      </c>
      <c r="BJ14" s="44">
        <v>0</v>
      </c>
      <c r="BK14" s="43">
        <v>0</v>
      </c>
      <c r="BL14" s="11">
        <v>0</v>
      </c>
      <c r="BM14" s="44">
        <v>0</v>
      </c>
      <c r="BN14" s="43">
        <v>0</v>
      </c>
      <c r="BO14" s="11">
        <v>0</v>
      </c>
      <c r="BP14" s="44">
        <v>0</v>
      </c>
      <c r="BQ14" s="43">
        <v>0</v>
      </c>
      <c r="BR14" s="11">
        <v>0</v>
      </c>
      <c r="BS14" s="44">
        <v>0</v>
      </c>
      <c r="BT14" s="43">
        <v>0</v>
      </c>
      <c r="BU14" s="11">
        <v>0</v>
      </c>
      <c r="BV14" s="44">
        <v>0</v>
      </c>
      <c r="BW14" s="43">
        <v>0</v>
      </c>
      <c r="BX14" s="11">
        <v>0</v>
      </c>
      <c r="BY14" s="44">
        <v>0</v>
      </c>
      <c r="BZ14" s="43">
        <v>0</v>
      </c>
      <c r="CA14" s="11">
        <v>0</v>
      </c>
      <c r="CB14" s="44">
        <v>0</v>
      </c>
      <c r="CC14" s="43">
        <v>0</v>
      </c>
      <c r="CD14" s="11">
        <v>0</v>
      </c>
      <c r="CE14" s="44">
        <v>0</v>
      </c>
      <c r="CF14" s="43">
        <v>0</v>
      </c>
      <c r="CG14" s="11">
        <v>0</v>
      </c>
      <c r="CH14" s="44">
        <v>0</v>
      </c>
      <c r="CI14" s="50">
        <v>0</v>
      </c>
      <c r="CJ14" s="4">
        <v>0</v>
      </c>
      <c r="CK14" s="51">
        <v>0</v>
      </c>
      <c r="CL14" s="50">
        <v>0</v>
      </c>
      <c r="CM14" s="4">
        <v>0</v>
      </c>
      <c r="CN14" s="51">
        <f t="shared" si="1"/>
        <v>0</v>
      </c>
      <c r="CO14" s="50">
        <v>0</v>
      </c>
      <c r="CP14" s="4">
        <v>0</v>
      </c>
      <c r="CQ14" s="51">
        <v>0</v>
      </c>
      <c r="CR14" s="50">
        <v>0</v>
      </c>
      <c r="CS14" s="4">
        <v>0</v>
      </c>
      <c r="CT14" s="51">
        <v>0</v>
      </c>
      <c r="CU14" s="50">
        <v>0</v>
      </c>
      <c r="CV14" s="4">
        <v>0</v>
      </c>
      <c r="CW14" s="51">
        <v>0</v>
      </c>
      <c r="CX14" s="43">
        <v>0</v>
      </c>
      <c r="CY14" s="11">
        <v>0</v>
      </c>
      <c r="CZ14" s="44">
        <v>0</v>
      </c>
      <c r="DA14" s="43">
        <v>0</v>
      </c>
      <c r="DB14" s="11">
        <v>0</v>
      </c>
      <c r="DC14" s="44">
        <v>0</v>
      </c>
      <c r="DD14" s="50">
        <v>0</v>
      </c>
      <c r="DE14" s="4">
        <v>0</v>
      </c>
      <c r="DF14" s="51">
        <v>0</v>
      </c>
      <c r="DG14" s="45">
        <v>3</v>
      </c>
      <c r="DH14" s="12">
        <v>43</v>
      </c>
      <c r="DI14" s="44">
        <f>DH14/DG14*1000</f>
        <v>14333.333333333334</v>
      </c>
      <c r="DJ14" s="6">
        <f t="shared" si="2"/>
        <v>74</v>
      </c>
      <c r="DK14" s="13">
        <f t="shared" si="3"/>
        <v>516</v>
      </c>
      <c r="DL14" s="1"/>
      <c r="DM14" s="2"/>
      <c r="DN14" s="1"/>
      <c r="DO14" s="1"/>
      <c r="DP14" s="1"/>
      <c r="DQ14" s="2"/>
      <c r="DR14" s="1"/>
      <c r="DS14" s="1"/>
      <c r="DT14" s="1"/>
    </row>
    <row r="15" spans="1:203" x14ac:dyDescent="0.25">
      <c r="A15" s="56">
        <v>2009</v>
      </c>
      <c r="B15" s="57" t="s">
        <v>14</v>
      </c>
      <c r="C15" s="43">
        <v>0</v>
      </c>
      <c r="D15" s="11">
        <v>0</v>
      </c>
      <c r="E15" s="44">
        <v>0</v>
      </c>
      <c r="F15" s="50">
        <v>0</v>
      </c>
      <c r="G15" s="4">
        <v>0</v>
      </c>
      <c r="H15" s="51">
        <v>0</v>
      </c>
      <c r="I15" s="43">
        <v>0</v>
      </c>
      <c r="J15" s="11">
        <v>0</v>
      </c>
      <c r="K15" s="44">
        <v>0</v>
      </c>
      <c r="L15" s="43">
        <v>0</v>
      </c>
      <c r="M15" s="11">
        <v>0</v>
      </c>
      <c r="N15" s="44">
        <v>0</v>
      </c>
      <c r="O15" s="43">
        <v>0</v>
      </c>
      <c r="P15" s="11">
        <v>0</v>
      </c>
      <c r="Q15" s="44">
        <v>0</v>
      </c>
      <c r="R15" s="45">
        <v>50</v>
      </c>
      <c r="S15" s="12">
        <v>290</v>
      </c>
      <c r="T15" s="44">
        <f t="shared" si="0"/>
        <v>5800</v>
      </c>
      <c r="U15" s="50">
        <v>0</v>
      </c>
      <c r="V15" s="4">
        <v>0</v>
      </c>
      <c r="W15" s="51">
        <v>0</v>
      </c>
      <c r="X15" s="50">
        <v>0</v>
      </c>
      <c r="Y15" s="4">
        <v>0</v>
      </c>
      <c r="Z15" s="51">
        <v>0</v>
      </c>
      <c r="AA15" s="43">
        <v>0</v>
      </c>
      <c r="AB15" s="11">
        <v>0</v>
      </c>
      <c r="AC15" s="44">
        <v>0</v>
      </c>
      <c r="AD15" s="45">
        <v>4625</v>
      </c>
      <c r="AE15" s="12">
        <v>11207</v>
      </c>
      <c r="AF15" s="44">
        <f t="shared" si="4"/>
        <v>2423.1351351351354</v>
      </c>
      <c r="AG15" s="43">
        <v>0</v>
      </c>
      <c r="AH15" s="11">
        <v>0</v>
      </c>
      <c r="AI15" s="44">
        <v>0</v>
      </c>
      <c r="AJ15" s="43">
        <v>0</v>
      </c>
      <c r="AK15" s="11">
        <v>0</v>
      </c>
      <c r="AL15" s="44">
        <v>0</v>
      </c>
      <c r="AM15" s="43">
        <v>0</v>
      </c>
      <c r="AN15" s="11">
        <v>0</v>
      </c>
      <c r="AO15" s="44">
        <v>0</v>
      </c>
      <c r="AP15" s="43">
        <v>0</v>
      </c>
      <c r="AQ15" s="11">
        <v>0</v>
      </c>
      <c r="AR15" s="44">
        <v>0</v>
      </c>
      <c r="AS15" s="43">
        <v>0</v>
      </c>
      <c r="AT15" s="11">
        <v>0</v>
      </c>
      <c r="AU15" s="44">
        <v>0</v>
      </c>
      <c r="AV15" s="45">
        <v>200</v>
      </c>
      <c r="AW15" s="12">
        <v>1115</v>
      </c>
      <c r="AX15" s="44">
        <f>AW15/AV15*1000</f>
        <v>5575</v>
      </c>
      <c r="AY15" s="50">
        <v>0</v>
      </c>
      <c r="AZ15" s="4">
        <v>0</v>
      </c>
      <c r="BA15" s="51">
        <v>0</v>
      </c>
      <c r="BB15" s="50">
        <v>0</v>
      </c>
      <c r="BC15" s="4">
        <v>0</v>
      </c>
      <c r="BD15" s="51">
        <v>0</v>
      </c>
      <c r="BE15" s="43">
        <v>0</v>
      </c>
      <c r="BF15" s="11">
        <v>0</v>
      </c>
      <c r="BG15" s="44">
        <v>0</v>
      </c>
      <c r="BH15" s="43">
        <v>0</v>
      </c>
      <c r="BI15" s="11">
        <v>0</v>
      </c>
      <c r="BJ15" s="44">
        <v>0</v>
      </c>
      <c r="BK15" s="43">
        <v>0</v>
      </c>
      <c r="BL15" s="11">
        <v>0</v>
      </c>
      <c r="BM15" s="44">
        <v>0</v>
      </c>
      <c r="BN15" s="43">
        <v>0</v>
      </c>
      <c r="BO15" s="11">
        <v>0</v>
      </c>
      <c r="BP15" s="44">
        <v>0</v>
      </c>
      <c r="BQ15" s="43">
        <v>0</v>
      </c>
      <c r="BR15" s="11">
        <v>0</v>
      </c>
      <c r="BS15" s="44">
        <v>0</v>
      </c>
      <c r="BT15" s="43">
        <v>0</v>
      </c>
      <c r="BU15" s="11">
        <v>0</v>
      </c>
      <c r="BV15" s="44">
        <v>0</v>
      </c>
      <c r="BW15" s="43">
        <v>0</v>
      </c>
      <c r="BX15" s="11">
        <v>0</v>
      </c>
      <c r="BY15" s="44">
        <v>0</v>
      </c>
      <c r="BZ15" s="43">
        <v>0</v>
      </c>
      <c r="CA15" s="11">
        <v>0</v>
      </c>
      <c r="CB15" s="44">
        <v>0</v>
      </c>
      <c r="CC15" s="43">
        <v>0</v>
      </c>
      <c r="CD15" s="11">
        <v>0</v>
      </c>
      <c r="CE15" s="44">
        <v>0</v>
      </c>
      <c r="CF15" s="43">
        <v>0</v>
      </c>
      <c r="CG15" s="11">
        <v>0</v>
      </c>
      <c r="CH15" s="44">
        <v>0</v>
      </c>
      <c r="CI15" s="50">
        <v>0</v>
      </c>
      <c r="CJ15" s="4">
        <v>0</v>
      </c>
      <c r="CK15" s="51">
        <v>0</v>
      </c>
      <c r="CL15" s="50">
        <v>0</v>
      </c>
      <c r="CM15" s="4">
        <v>0</v>
      </c>
      <c r="CN15" s="51">
        <f t="shared" si="1"/>
        <v>0</v>
      </c>
      <c r="CO15" s="50">
        <v>0</v>
      </c>
      <c r="CP15" s="4">
        <v>0</v>
      </c>
      <c r="CQ15" s="51">
        <v>0</v>
      </c>
      <c r="CR15" s="50">
        <v>0</v>
      </c>
      <c r="CS15" s="4">
        <v>0</v>
      </c>
      <c r="CT15" s="51">
        <v>0</v>
      </c>
      <c r="CU15" s="50">
        <v>0</v>
      </c>
      <c r="CV15" s="4">
        <v>0</v>
      </c>
      <c r="CW15" s="51">
        <v>0</v>
      </c>
      <c r="CX15" s="43">
        <v>0</v>
      </c>
      <c r="CY15" s="11">
        <v>0</v>
      </c>
      <c r="CZ15" s="44">
        <v>0</v>
      </c>
      <c r="DA15" s="43">
        <v>0</v>
      </c>
      <c r="DB15" s="11">
        <v>0</v>
      </c>
      <c r="DC15" s="44">
        <v>0</v>
      </c>
      <c r="DD15" s="50">
        <v>0</v>
      </c>
      <c r="DE15" s="4">
        <v>0</v>
      </c>
      <c r="DF15" s="51">
        <v>0</v>
      </c>
      <c r="DG15" s="45">
        <v>5042</v>
      </c>
      <c r="DH15" s="12">
        <v>12513</v>
      </c>
      <c r="DI15" s="44">
        <f>DH15/DG15*1000</f>
        <v>2481.7532725109086</v>
      </c>
      <c r="DJ15" s="6">
        <f t="shared" si="2"/>
        <v>9917</v>
      </c>
      <c r="DK15" s="13">
        <f t="shared" si="3"/>
        <v>25125</v>
      </c>
      <c r="DL15" s="1"/>
      <c r="DM15" s="2"/>
      <c r="DN15" s="1"/>
      <c r="DO15" s="1"/>
      <c r="DP15" s="1"/>
      <c r="DQ15" s="2"/>
      <c r="DR15" s="1"/>
      <c r="DS15" s="1"/>
      <c r="DT15" s="1"/>
    </row>
    <row r="16" spans="1:203" x14ac:dyDescent="0.25">
      <c r="A16" s="56">
        <v>2009</v>
      </c>
      <c r="B16" s="57" t="s">
        <v>15</v>
      </c>
      <c r="C16" s="43">
        <v>0</v>
      </c>
      <c r="D16" s="11">
        <v>0</v>
      </c>
      <c r="E16" s="44">
        <v>0</v>
      </c>
      <c r="F16" s="50">
        <v>0</v>
      </c>
      <c r="G16" s="4">
        <v>0</v>
      </c>
      <c r="H16" s="51">
        <v>0</v>
      </c>
      <c r="I16" s="43">
        <v>0</v>
      </c>
      <c r="J16" s="11">
        <v>0</v>
      </c>
      <c r="K16" s="44">
        <v>0</v>
      </c>
      <c r="L16" s="43">
        <v>0</v>
      </c>
      <c r="M16" s="11">
        <v>0</v>
      </c>
      <c r="N16" s="44">
        <v>0</v>
      </c>
      <c r="O16" s="43">
        <v>0</v>
      </c>
      <c r="P16" s="11">
        <v>0</v>
      </c>
      <c r="Q16" s="44">
        <v>0</v>
      </c>
      <c r="R16" s="45">
        <v>25</v>
      </c>
      <c r="S16" s="12">
        <v>164</v>
      </c>
      <c r="T16" s="44">
        <f t="shared" si="0"/>
        <v>6560</v>
      </c>
      <c r="U16" s="50">
        <v>0</v>
      </c>
      <c r="V16" s="4">
        <v>0</v>
      </c>
      <c r="W16" s="51">
        <v>0</v>
      </c>
      <c r="X16" s="50">
        <v>0</v>
      </c>
      <c r="Y16" s="4">
        <v>0</v>
      </c>
      <c r="Z16" s="51">
        <v>0</v>
      </c>
      <c r="AA16" s="43">
        <v>0</v>
      </c>
      <c r="AB16" s="11">
        <v>0</v>
      </c>
      <c r="AC16" s="44">
        <v>0</v>
      </c>
      <c r="AD16" s="43">
        <v>0</v>
      </c>
      <c r="AE16" s="11">
        <v>0</v>
      </c>
      <c r="AF16" s="44">
        <v>0</v>
      </c>
      <c r="AG16" s="43">
        <v>0</v>
      </c>
      <c r="AH16" s="11">
        <v>0</v>
      </c>
      <c r="AI16" s="44">
        <v>0</v>
      </c>
      <c r="AJ16" s="43">
        <v>0</v>
      </c>
      <c r="AK16" s="11">
        <v>0</v>
      </c>
      <c r="AL16" s="44">
        <v>0</v>
      </c>
      <c r="AM16" s="43">
        <v>0</v>
      </c>
      <c r="AN16" s="11">
        <v>0</v>
      </c>
      <c r="AO16" s="44">
        <v>0</v>
      </c>
      <c r="AP16" s="43">
        <v>0</v>
      </c>
      <c r="AQ16" s="11">
        <v>0</v>
      </c>
      <c r="AR16" s="44">
        <v>0</v>
      </c>
      <c r="AS16" s="43">
        <v>0</v>
      </c>
      <c r="AT16" s="11">
        <v>0</v>
      </c>
      <c r="AU16" s="44">
        <v>0</v>
      </c>
      <c r="AV16" s="43">
        <v>0</v>
      </c>
      <c r="AW16" s="11">
        <v>0</v>
      </c>
      <c r="AX16" s="44">
        <v>0</v>
      </c>
      <c r="AY16" s="50">
        <v>0</v>
      </c>
      <c r="AZ16" s="4">
        <v>0</v>
      </c>
      <c r="BA16" s="51">
        <v>0</v>
      </c>
      <c r="BB16" s="50">
        <v>0</v>
      </c>
      <c r="BC16" s="4">
        <v>0</v>
      </c>
      <c r="BD16" s="51">
        <v>0</v>
      </c>
      <c r="BE16" s="43">
        <v>0</v>
      </c>
      <c r="BF16" s="11">
        <v>0</v>
      </c>
      <c r="BG16" s="44">
        <v>0</v>
      </c>
      <c r="BH16" s="43">
        <v>0</v>
      </c>
      <c r="BI16" s="11">
        <v>0</v>
      </c>
      <c r="BJ16" s="44">
        <v>0</v>
      </c>
      <c r="BK16" s="43">
        <v>0</v>
      </c>
      <c r="BL16" s="11">
        <v>0</v>
      </c>
      <c r="BM16" s="44">
        <v>0</v>
      </c>
      <c r="BN16" s="43">
        <v>0</v>
      </c>
      <c r="BO16" s="11">
        <v>0</v>
      </c>
      <c r="BP16" s="44">
        <v>0</v>
      </c>
      <c r="BQ16" s="43">
        <v>0</v>
      </c>
      <c r="BR16" s="11">
        <v>0</v>
      </c>
      <c r="BS16" s="44">
        <v>0</v>
      </c>
      <c r="BT16" s="43">
        <v>0</v>
      </c>
      <c r="BU16" s="11">
        <v>0</v>
      </c>
      <c r="BV16" s="44">
        <v>0</v>
      </c>
      <c r="BW16" s="43">
        <v>0</v>
      </c>
      <c r="BX16" s="11">
        <v>0</v>
      </c>
      <c r="BY16" s="44">
        <v>0</v>
      </c>
      <c r="BZ16" s="43">
        <v>0</v>
      </c>
      <c r="CA16" s="11">
        <v>0</v>
      </c>
      <c r="CB16" s="44">
        <v>0</v>
      </c>
      <c r="CC16" s="43">
        <v>0</v>
      </c>
      <c r="CD16" s="11">
        <v>0</v>
      </c>
      <c r="CE16" s="44">
        <v>0</v>
      </c>
      <c r="CF16" s="43">
        <v>0</v>
      </c>
      <c r="CG16" s="11">
        <v>0</v>
      </c>
      <c r="CH16" s="44">
        <v>0</v>
      </c>
      <c r="CI16" s="50">
        <v>0</v>
      </c>
      <c r="CJ16" s="4">
        <v>0</v>
      </c>
      <c r="CK16" s="51">
        <v>0</v>
      </c>
      <c r="CL16" s="50">
        <v>0</v>
      </c>
      <c r="CM16" s="4">
        <v>0</v>
      </c>
      <c r="CN16" s="51">
        <f t="shared" si="1"/>
        <v>0</v>
      </c>
      <c r="CO16" s="50">
        <v>0</v>
      </c>
      <c r="CP16" s="4">
        <v>0</v>
      </c>
      <c r="CQ16" s="51">
        <v>0</v>
      </c>
      <c r="CR16" s="50">
        <v>0</v>
      </c>
      <c r="CS16" s="4">
        <v>0</v>
      </c>
      <c r="CT16" s="51">
        <v>0</v>
      </c>
      <c r="CU16" s="50">
        <v>0</v>
      </c>
      <c r="CV16" s="4">
        <v>0</v>
      </c>
      <c r="CW16" s="51">
        <v>0</v>
      </c>
      <c r="CX16" s="43">
        <v>0</v>
      </c>
      <c r="CY16" s="11">
        <v>0</v>
      </c>
      <c r="CZ16" s="44">
        <v>0</v>
      </c>
      <c r="DA16" s="43">
        <v>0</v>
      </c>
      <c r="DB16" s="11">
        <v>0</v>
      </c>
      <c r="DC16" s="44">
        <v>0</v>
      </c>
      <c r="DD16" s="50">
        <v>0</v>
      </c>
      <c r="DE16" s="4">
        <v>0</v>
      </c>
      <c r="DF16" s="51">
        <v>0</v>
      </c>
      <c r="DG16" s="43">
        <v>0</v>
      </c>
      <c r="DH16" s="11">
        <v>0</v>
      </c>
      <c r="DI16" s="44">
        <v>0</v>
      </c>
      <c r="DJ16" s="6">
        <f t="shared" si="2"/>
        <v>25</v>
      </c>
      <c r="DK16" s="13">
        <f t="shared" si="3"/>
        <v>164</v>
      </c>
      <c r="DL16" s="1"/>
      <c r="DM16" s="2"/>
      <c r="DN16" s="1"/>
      <c r="DO16" s="1"/>
      <c r="DP16" s="1"/>
      <c r="DQ16" s="2"/>
      <c r="DR16" s="1"/>
      <c r="DS16" s="1"/>
      <c r="DT16" s="1"/>
    </row>
    <row r="17" spans="1:199" x14ac:dyDescent="0.25">
      <c r="A17" s="56">
        <v>2009</v>
      </c>
      <c r="B17" s="57" t="s">
        <v>16</v>
      </c>
      <c r="C17" s="43">
        <v>0</v>
      </c>
      <c r="D17" s="11">
        <v>0</v>
      </c>
      <c r="E17" s="44">
        <v>0</v>
      </c>
      <c r="F17" s="50">
        <v>0</v>
      </c>
      <c r="G17" s="4">
        <v>0</v>
      </c>
      <c r="H17" s="51">
        <v>0</v>
      </c>
      <c r="I17" s="43">
        <v>0</v>
      </c>
      <c r="J17" s="11">
        <v>0</v>
      </c>
      <c r="K17" s="44">
        <v>0</v>
      </c>
      <c r="L17" s="43">
        <v>0</v>
      </c>
      <c r="M17" s="11">
        <v>0</v>
      </c>
      <c r="N17" s="44">
        <v>0</v>
      </c>
      <c r="O17" s="43">
        <v>0</v>
      </c>
      <c r="P17" s="11">
        <v>0</v>
      </c>
      <c r="Q17" s="44">
        <v>0</v>
      </c>
      <c r="R17" s="45">
        <v>78</v>
      </c>
      <c r="S17" s="12">
        <v>492</v>
      </c>
      <c r="T17" s="44">
        <f t="shared" si="0"/>
        <v>6307.6923076923076</v>
      </c>
      <c r="U17" s="50">
        <v>0</v>
      </c>
      <c r="V17" s="4">
        <v>0</v>
      </c>
      <c r="W17" s="51">
        <v>0</v>
      </c>
      <c r="X17" s="50">
        <v>0</v>
      </c>
      <c r="Y17" s="4">
        <v>0</v>
      </c>
      <c r="Z17" s="51">
        <v>0</v>
      </c>
      <c r="AA17" s="43">
        <v>0</v>
      </c>
      <c r="AB17" s="11">
        <v>0</v>
      </c>
      <c r="AC17" s="44">
        <v>0</v>
      </c>
      <c r="AD17" s="43">
        <v>0</v>
      </c>
      <c r="AE17" s="11">
        <v>0</v>
      </c>
      <c r="AF17" s="44">
        <v>0</v>
      </c>
      <c r="AG17" s="43">
        <v>0</v>
      </c>
      <c r="AH17" s="11">
        <v>0</v>
      </c>
      <c r="AI17" s="44">
        <v>0</v>
      </c>
      <c r="AJ17" s="43">
        <v>0</v>
      </c>
      <c r="AK17" s="11">
        <v>0</v>
      </c>
      <c r="AL17" s="44">
        <v>0</v>
      </c>
      <c r="AM17" s="43">
        <v>0</v>
      </c>
      <c r="AN17" s="11">
        <v>0</v>
      </c>
      <c r="AO17" s="44">
        <v>0</v>
      </c>
      <c r="AP17" s="43">
        <v>0</v>
      </c>
      <c r="AQ17" s="11">
        <v>0</v>
      </c>
      <c r="AR17" s="44">
        <v>0</v>
      </c>
      <c r="AS17" s="43">
        <v>0</v>
      </c>
      <c r="AT17" s="11">
        <v>0</v>
      </c>
      <c r="AU17" s="44">
        <v>0</v>
      </c>
      <c r="AV17" s="43">
        <v>0</v>
      </c>
      <c r="AW17" s="11">
        <v>0</v>
      </c>
      <c r="AX17" s="44">
        <v>0</v>
      </c>
      <c r="AY17" s="50">
        <v>0</v>
      </c>
      <c r="AZ17" s="4">
        <v>0</v>
      </c>
      <c r="BA17" s="51">
        <v>0</v>
      </c>
      <c r="BB17" s="50">
        <v>0</v>
      </c>
      <c r="BC17" s="4">
        <v>0</v>
      </c>
      <c r="BD17" s="51">
        <v>0</v>
      </c>
      <c r="BE17" s="43">
        <v>0</v>
      </c>
      <c r="BF17" s="11">
        <v>0</v>
      </c>
      <c r="BG17" s="44">
        <v>0</v>
      </c>
      <c r="BH17" s="43">
        <v>0</v>
      </c>
      <c r="BI17" s="11">
        <v>0</v>
      </c>
      <c r="BJ17" s="44">
        <v>0</v>
      </c>
      <c r="BK17" s="43">
        <v>0</v>
      </c>
      <c r="BL17" s="11">
        <v>0</v>
      </c>
      <c r="BM17" s="44">
        <v>0</v>
      </c>
      <c r="BN17" s="43">
        <v>0</v>
      </c>
      <c r="BO17" s="11">
        <v>0</v>
      </c>
      <c r="BP17" s="44">
        <v>0</v>
      </c>
      <c r="BQ17" s="43">
        <v>0</v>
      </c>
      <c r="BR17" s="11">
        <v>0</v>
      </c>
      <c r="BS17" s="44">
        <v>0</v>
      </c>
      <c r="BT17" s="43">
        <v>0</v>
      </c>
      <c r="BU17" s="11">
        <v>0</v>
      </c>
      <c r="BV17" s="44">
        <v>0</v>
      </c>
      <c r="BW17" s="43">
        <v>0</v>
      </c>
      <c r="BX17" s="11">
        <v>0</v>
      </c>
      <c r="BY17" s="44">
        <v>0</v>
      </c>
      <c r="BZ17" s="43">
        <v>0</v>
      </c>
      <c r="CA17" s="11">
        <v>0</v>
      </c>
      <c r="CB17" s="44">
        <v>0</v>
      </c>
      <c r="CC17" s="43">
        <v>0</v>
      </c>
      <c r="CD17" s="11">
        <v>0</v>
      </c>
      <c r="CE17" s="44">
        <v>0</v>
      </c>
      <c r="CF17" s="43">
        <v>0</v>
      </c>
      <c r="CG17" s="11">
        <v>0</v>
      </c>
      <c r="CH17" s="44">
        <v>0</v>
      </c>
      <c r="CI17" s="50">
        <v>0</v>
      </c>
      <c r="CJ17" s="4">
        <v>0</v>
      </c>
      <c r="CK17" s="51">
        <v>0</v>
      </c>
      <c r="CL17" s="50">
        <v>0</v>
      </c>
      <c r="CM17" s="4">
        <v>0</v>
      </c>
      <c r="CN17" s="51">
        <f t="shared" si="1"/>
        <v>0</v>
      </c>
      <c r="CO17" s="50">
        <v>0</v>
      </c>
      <c r="CP17" s="4">
        <v>0</v>
      </c>
      <c r="CQ17" s="51">
        <v>0</v>
      </c>
      <c r="CR17" s="50">
        <v>0</v>
      </c>
      <c r="CS17" s="4">
        <v>0</v>
      </c>
      <c r="CT17" s="51">
        <v>0</v>
      </c>
      <c r="CU17" s="50">
        <v>0</v>
      </c>
      <c r="CV17" s="4">
        <v>0</v>
      </c>
      <c r="CW17" s="51">
        <v>0</v>
      </c>
      <c r="CX17" s="43">
        <v>0</v>
      </c>
      <c r="CY17" s="11">
        <v>0</v>
      </c>
      <c r="CZ17" s="44">
        <v>0</v>
      </c>
      <c r="DA17" s="43">
        <v>0</v>
      </c>
      <c r="DB17" s="11">
        <v>0</v>
      </c>
      <c r="DC17" s="44">
        <v>0</v>
      </c>
      <c r="DD17" s="50">
        <v>0</v>
      </c>
      <c r="DE17" s="4">
        <v>0</v>
      </c>
      <c r="DF17" s="51">
        <v>0</v>
      </c>
      <c r="DG17" s="43">
        <v>0</v>
      </c>
      <c r="DH17" s="11">
        <v>0</v>
      </c>
      <c r="DI17" s="44">
        <v>0</v>
      </c>
      <c r="DJ17" s="6">
        <f t="shared" si="2"/>
        <v>78</v>
      </c>
      <c r="DK17" s="13">
        <f t="shared" si="3"/>
        <v>492</v>
      </c>
      <c r="DL17" s="1"/>
      <c r="DM17" s="2"/>
      <c r="DN17" s="1"/>
      <c r="DO17" s="1"/>
      <c r="DP17" s="1"/>
      <c r="DQ17" s="2"/>
      <c r="DR17" s="1"/>
      <c r="DS17" s="1"/>
      <c r="DT17" s="1"/>
    </row>
    <row r="18" spans="1:199" ht="15.75" thickBot="1" x14ac:dyDescent="0.3">
      <c r="A18" s="58"/>
      <c r="B18" s="59" t="s">
        <v>17</v>
      </c>
      <c r="C18" s="46">
        <f>SUM(C6:C17)</f>
        <v>0</v>
      </c>
      <c r="D18" s="35">
        <f>SUM(D6:D17)</f>
        <v>0</v>
      </c>
      <c r="E18" s="47"/>
      <c r="F18" s="46">
        <f>SUM(F6:F17)</f>
        <v>0</v>
      </c>
      <c r="G18" s="35">
        <f>SUM(G6:G17)</f>
        <v>0</v>
      </c>
      <c r="H18" s="47"/>
      <c r="I18" s="46">
        <f>SUM(I6:I17)</f>
        <v>0</v>
      </c>
      <c r="J18" s="35">
        <f>SUM(J6:J17)</f>
        <v>0</v>
      </c>
      <c r="K18" s="47"/>
      <c r="L18" s="46">
        <f>SUM(L6:L17)</f>
        <v>1</v>
      </c>
      <c r="M18" s="35">
        <f>SUM(M6:M17)</f>
        <v>9</v>
      </c>
      <c r="N18" s="47"/>
      <c r="O18" s="46">
        <f>SUM(O6:O17)</f>
        <v>0</v>
      </c>
      <c r="P18" s="35">
        <f>SUM(P6:P17)</f>
        <v>0</v>
      </c>
      <c r="Q18" s="47"/>
      <c r="R18" s="46">
        <f>SUM(R6:R17)</f>
        <v>1070</v>
      </c>
      <c r="S18" s="35">
        <f>SUM(S6:S17)</f>
        <v>9455</v>
      </c>
      <c r="T18" s="47"/>
      <c r="U18" s="46">
        <f>SUM(U6:U17)</f>
        <v>0</v>
      </c>
      <c r="V18" s="35">
        <f>SUM(V6:V17)</f>
        <v>0</v>
      </c>
      <c r="W18" s="47"/>
      <c r="X18" s="46">
        <f>SUM(X6:X17)</f>
        <v>0</v>
      </c>
      <c r="Y18" s="35">
        <f>SUM(Y6:Y17)</f>
        <v>0</v>
      </c>
      <c r="Z18" s="47"/>
      <c r="AA18" s="46">
        <f>SUM(AA6:AA17)</f>
        <v>0</v>
      </c>
      <c r="AB18" s="35">
        <f>SUM(AB6:AB17)</f>
        <v>0</v>
      </c>
      <c r="AC18" s="47"/>
      <c r="AD18" s="46">
        <f>SUM(AD6:AD17)</f>
        <v>24626</v>
      </c>
      <c r="AE18" s="35">
        <f>SUM(AE6:AE17)</f>
        <v>76160</v>
      </c>
      <c r="AF18" s="47"/>
      <c r="AG18" s="46">
        <f>SUM(AG6:AG17)</f>
        <v>0</v>
      </c>
      <c r="AH18" s="35">
        <f>SUM(AH6:AH17)</f>
        <v>0</v>
      </c>
      <c r="AI18" s="47"/>
      <c r="AJ18" s="46">
        <f>SUM(AJ6:AJ17)</f>
        <v>0</v>
      </c>
      <c r="AK18" s="35">
        <f>SUM(AK6:AK17)</f>
        <v>0</v>
      </c>
      <c r="AL18" s="47"/>
      <c r="AM18" s="46">
        <f>SUM(AM6:AM17)</f>
        <v>0</v>
      </c>
      <c r="AN18" s="35">
        <f>SUM(AN6:AN17)</f>
        <v>0</v>
      </c>
      <c r="AO18" s="47"/>
      <c r="AP18" s="46">
        <f>SUM(AP6:AP17)</f>
        <v>0</v>
      </c>
      <c r="AQ18" s="35">
        <f>SUM(AQ6:AQ17)</f>
        <v>0</v>
      </c>
      <c r="AR18" s="47"/>
      <c r="AS18" s="46">
        <f>SUM(AS6:AS17)</f>
        <v>0</v>
      </c>
      <c r="AT18" s="35">
        <f>SUM(AT6:AT17)</f>
        <v>0</v>
      </c>
      <c r="AU18" s="47"/>
      <c r="AV18" s="46">
        <f>SUM(AV6:AV17)</f>
        <v>200</v>
      </c>
      <c r="AW18" s="35">
        <f>SUM(AW6:AW17)</f>
        <v>1115</v>
      </c>
      <c r="AX18" s="47"/>
      <c r="AY18" s="46">
        <f>SUM(AY6:AY17)</f>
        <v>0</v>
      </c>
      <c r="AZ18" s="35">
        <f>SUM(AZ6:AZ17)</f>
        <v>0</v>
      </c>
      <c r="BA18" s="47"/>
      <c r="BB18" s="46">
        <f>SUM(BB6:BB17)</f>
        <v>0</v>
      </c>
      <c r="BC18" s="35">
        <f>SUM(BC6:BC17)</f>
        <v>0</v>
      </c>
      <c r="BD18" s="47"/>
      <c r="BE18" s="46">
        <f>SUM(BE6:BE17)</f>
        <v>0</v>
      </c>
      <c r="BF18" s="35">
        <f>SUM(BF6:BF17)</f>
        <v>0</v>
      </c>
      <c r="BG18" s="47"/>
      <c r="BH18" s="46">
        <f>SUM(BH6:BH17)</f>
        <v>0</v>
      </c>
      <c r="BI18" s="35">
        <f>SUM(BI6:BI17)</f>
        <v>0</v>
      </c>
      <c r="BJ18" s="47"/>
      <c r="BK18" s="46">
        <f>SUM(BK6:BK17)</f>
        <v>0</v>
      </c>
      <c r="BL18" s="35">
        <f>SUM(BL6:BL17)</f>
        <v>0</v>
      </c>
      <c r="BM18" s="47"/>
      <c r="BN18" s="46">
        <f>SUM(BN6:BN17)</f>
        <v>0</v>
      </c>
      <c r="BO18" s="35">
        <f>SUM(BO6:BO17)</f>
        <v>0</v>
      </c>
      <c r="BP18" s="47"/>
      <c r="BQ18" s="46">
        <f>SUM(BQ6:BQ17)</f>
        <v>0</v>
      </c>
      <c r="BR18" s="35">
        <f>SUM(BR6:BR17)</f>
        <v>0</v>
      </c>
      <c r="BS18" s="47"/>
      <c r="BT18" s="46">
        <f>SUM(BT6:BT17)</f>
        <v>0</v>
      </c>
      <c r="BU18" s="35">
        <f>SUM(BU6:BU17)</f>
        <v>0</v>
      </c>
      <c r="BV18" s="47"/>
      <c r="BW18" s="46">
        <f>SUM(BW6:BW17)</f>
        <v>0</v>
      </c>
      <c r="BX18" s="35">
        <f>SUM(BX6:BX17)</f>
        <v>0</v>
      </c>
      <c r="BY18" s="47"/>
      <c r="BZ18" s="46">
        <f>SUM(BZ6:BZ17)</f>
        <v>0</v>
      </c>
      <c r="CA18" s="35">
        <f>SUM(CA6:CA17)</f>
        <v>0</v>
      </c>
      <c r="CB18" s="47"/>
      <c r="CC18" s="46">
        <f>SUM(CC6:CC17)</f>
        <v>6000</v>
      </c>
      <c r="CD18" s="35">
        <f>SUM(CD6:CD17)</f>
        <v>20072</v>
      </c>
      <c r="CE18" s="47"/>
      <c r="CF18" s="46">
        <f>SUM(CF6:CF17)</f>
        <v>0</v>
      </c>
      <c r="CG18" s="35">
        <f>SUM(CG6:CG17)</f>
        <v>0</v>
      </c>
      <c r="CH18" s="47"/>
      <c r="CI18" s="46">
        <f>SUM(CI6:CI17)</f>
        <v>0</v>
      </c>
      <c r="CJ18" s="35">
        <f>SUM(CJ6:CJ17)</f>
        <v>0</v>
      </c>
      <c r="CK18" s="47"/>
      <c r="CL18" s="46">
        <f t="shared" ref="CL18:CM18" si="5">SUM(CL6:CL17)</f>
        <v>0</v>
      </c>
      <c r="CM18" s="35">
        <f t="shared" si="5"/>
        <v>0</v>
      </c>
      <c r="CN18" s="47"/>
      <c r="CO18" s="46">
        <f>SUM(CO6:CO17)</f>
        <v>0</v>
      </c>
      <c r="CP18" s="35">
        <f>SUM(CP6:CP17)</f>
        <v>0</v>
      </c>
      <c r="CQ18" s="47"/>
      <c r="CR18" s="46">
        <f>SUM(CR6:CR17)</f>
        <v>0</v>
      </c>
      <c r="CS18" s="35">
        <f>SUM(CS6:CS17)</f>
        <v>0</v>
      </c>
      <c r="CT18" s="47"/>
      <c r="CU18" s="46">
        <f>SUM(CU6:CU17)</f>
        <v>0</v>
      </c>
      <c r="CV18" s="35">
        <f>SUM(CV6:CV17)</f>
        <v>0</v>
      </c>
      <c r="CW18" s="47"/>
      <c r="CX18" s="46">
        <f>SUM(CX6:CX17)</f>
        <v>0</v>
      </c>
      <c r="CY18" s="35">
        <f>SUM(CY6:CY17)</f>
        <v>0</v>
      </c>
      <c r="CZ18" s="47"/>
      <c r="DA18" s="46">
        <f>SUM(DA6:DA17)</f>
        <v>0</v>
      </c>
      <c r="DB18" s="35">
        <f>SUM(DB6:DB17)</f>
        <v>0</v>
      </c>
      <c r="DC18" s="47"/>
      <c r="DD18" s="46">
        <f>SUM(DD6:DD17)</f>
        <v>0</v>
      </c>
      <c r="DE18" s="35">
        <f>SUM(DE6:DE17)</f>
        <v>0</v>
      </c>
      <c r="DF18" s="47"/>
      <c r="DG18" s="46">
        <f>SUM(DG6:DG17)</f>
        <v>5045</v>
      </c>
      <c r="DH18" s="35">
        <f>SUM(DH6:DH17)</f>
        <v>12556</v>
      </c>
      <c r="DI18" s="47"/>
      <c r="DJ18" s="36">
        <f t="shared" si="2"/>
        <v>36942</v>
      </c>
      <c r="DK18" s="37">
        <f t="shared" si="3"/>
        <v>119367</v>
      </c>
      <c r="DL18" s="1"/>
      <c r="DM18" s="2"/>
      <c r="DN18" s="1"/>
      <c r="DO18" s="1"/>
      <c r="DP18" s="1"/>
      <c r="DQ18" s="2"/>
      <c r="DR18" s="1"/>
      <c r="DS18" s="1"/>
      <c r="DT18" s="1"/>
      <c r="DY18" s="5"/>
      <c r="ED18" s="5"/>
      <c r="EI18" s="5"/>
      <c r="EN18" s="5"/>
      <c r="ES18" s="5"/>
      <c r="EX18" s="5"/>
      <c r="FC18" s="5"/>
      <c r="FH18" s="5"/>
      <c r="FM18" s="5"/>
      <c r="FR18" s="5"/>
      <c r="FW18" s="5"/>
      <c r="GB18" s="5"/>
      <c r="GG18" s="5"/>
      <c r="GL18" s="5"/>
      <c r="GQ18" s="5"/>
    </row>
    <row r="19" spans="1:199" x14ac:dyDescent="0.25">
      <c r="A19" s="56">
        <v>2010</v>
      </c>
      <c r="B19" s="57" t="s">
        <v>5</v>
      </c>
      <c r="C19" s="43">
        <v>0</v>
      </c>
      <c r="D19" s="11">
        <v>0</v>
      </c>
      <c r="E19" s="44">
        <v>0</v>
      </c>
      <c r="F19" s="48">
        <v>0</v>
      </c>
      <c r="G19" s="20">
        <v>0</v>
      </c>
      <c r="H19" s="51">
        <v>0</v>
      </c>
      <c r="I19" s="43">
        <v>0</v>
      </c>
      <c r="J19" s="11">
        <v>0</v>
      </c>
      <c r="K19" s="44">
        <v>0</v>
      </c>
      <c r="L19" s="43">
        <v>0</v>
      </c>
      <c r="M19" s="11">
        <v>0</v>
      </c>
      <c r="N19" s="44">
        <v>0</v>
      </c>
      <c r="O19" s="43">
        <v>0</v>
      </c>
      <c r="P19" s="11">
        <v>0</v>
      </c>
      <c r="Q19" s="44">
        <v>0</v>
      </c>
      <c r="R19" s="45">
        <v>596</v>
      </c>
      <c r="S19" s="12">
        <v>3465</v>
      </c>
      <c r="T19" s="44">
        <f t="shared" ref="T19:T30" si="6">S19/R19*1000</f>
        <v>5813.7583892617449</v>
      </c>
      <c r="U19" s="48">
        <v>0</v>
      </c>
      <c r="V19" s="20">
        <v>0</v>
      </c>
      <c r="W19" s="51">
        <v>0</v>
      </c>
      <c r="X19" s="48">
        <v>0</v>
      </c>
      <c r="Y19" s="20">
        <v>0</v>
      </c>
      <c r="Z19" s="51">
        <v>0</v>
      </c>
      <c r="AA19" s="43">
        <v>0</v>
      </c>
      <c r="AB19" s="11">
        <v>0</v>
      </c>
      <c r="AC19" s="44">
        <v>0</v>
      </c>
      <c r="AD19" s="43">
        <v>0</v>
      </c>
      <c r="AE19" s="11">
        <v>0</v>
      </c>
      <c r="AF19" s="44">
        <v>0</v>
      </c>
      <c r="AG19" s="43">
        <v>0</v>
      </c>
      <c r="AH19" s="11">
        <v>0</v>
      </c>
      <c r="AI19" s="44">
        <v>0</v>
      </c>
      <c r="AJ19" s="43">
        <v>0</v>
      </c>
      <c r="AK19" s="11">
        <v>0</v>
      </c>
      <c r="AL19" s="44">
        <v>0</v>
      </c>
      <c r="AM19" s="43">
        <v>0</v>
      </c>
      <c r="AN19" s="11">
        <v>0</v>
      </c>
      <c r="AO19" s="44">
        <v>0</v>
      </c>
      <c r="AP19" s="43">
        <v>0</v>
      </c>
      <c r="AQ19" s="11">
        <v>0</v>
      </c>
      <c r="AR19" s="44">
        <v>0</v>
      </c>
      <c r="AS19" s="43">
        <v>0</v>
      </c>
      <c r="AT19" s="11">
        <v>0</v>
      </c>
      <c r="AU19" s="44">
        <v>0</v>
      </c>
      <c r="AV19" s="45">
        <v>63</v>
      </c>
      <c r="AW19" s="12">
        <v>544</v>
      </c>
      <c r="AX19" s="44">
        <f>AW19/AV19*1000</f>
        <v>8634.9206349206343</v>
      </c>
      <c r="AY19" s="48">
        <v>0</v>
      </c>
      <c r="AZ19" s="20">
        <v>0</v>
      </c>
      <c r="BA19" s="51">
        <v>0</v>
      </c>
      <c r="BB19" s="48">
        <v>0</v>
      </c>
      <c r="BC19" s="20">
        <v>0</v>
      </c>
      <c r="BD19" s="51">
        <v>0</v>
      </c>
      <c r="BE19" s="43">
        <v>0</v>
      </c>
      <c r="BF19" s="11">
        <v>0</v>
      </c>
      <c r="BG19" s="44">
        <v>0</v>
      </c>
      <c r="BH19" s="43">
        <v>0</v>
      </c>
      <c r="BI19" s="11">
        <v>0</v>
      </c>
      <c r="BJ19" s="44">
        <v>0</v>
      </c>
      <c r="BK19" s="43">
        <v>0</v>
      </c>
      <c r="BL19" s="11">
        <v>0</v>
      </c>
      <c r="BM19" s="44">
        <v>0</v>
      </c>
      <c r="BN19" s="43">
        <v>0</v>
      </c>
      <c r="BO19" s="11">
        <v>0</v>
      </c>
      <c r="BP19" s="44">
        <v>0</v>
      </c>
      <c r="BQ19" s="43">
        <v>0</v>
      </c>
      <c r="BR19" s="11">
        <v>0</v>
      </c>
      <c r="BS19" s="44">
        <v>0</v>
      </c>
      <c r="BT19" s="43">
        <v>0</v>
      </c>
      <c r="BU19" s="11">
        <v>0</v>
      </c>
      <c r="BV19" s="44">
        <v>0</v>
      </c>
      <c r="BW19" s="43">
        <v>0</v>
      </c>
      <c r="BX19" s="11">
        <v>0</v>
      </c>
      <c r="BY19" s="44">
        <v>0</v>
      </c>
      <c r="BZ19" s="43">
        <v>0</v>
      </c>
      <c r="CA19" s="11">
        <v>0</v>
      </c>
      <c r="CB19" s="44">
        <v>0</v>
      </c>
      <c r="CC19" s="43">
        <v>0</v>
      </c>
      <c r="CD19" s="11">
        <v>0</v>
      </c>
      <c r="CE19" s="44">
        <v>0</v>
      </c>
      <c r="CF19" s="43">
        <v>0</v>
      </c>
      <c r="CG19" s="11">
        <v>0</v>
      </c>
      <c r="CH19" s="44">
        <v>0</v>
      </c>
      <c r="CI19" s="48">
        <v>0</v>
      </c>
      <c r="CJ19" s="20">
        <v>0</v>
      </c>
      <c r="CK19" s="51">
        <v>0</v>
      </c>
      <c r="CL19" s="48">
        <v>0</v>
      </c>
      <c r="CM19" s="20">
        <v>0</v>
      </c>
      <c r="CN19" s="51">
        <f t="shared" ref="CN19:CN82" si="7">IF(CL19=0,0,CM19/CL19*1000)</f>
        <v>0</v>
      </c>
      <c r="CO19" s="48">
        <v>0</v>
      </c>
      <c r="CP19" s="20">
        <v>0</v>
      </c>
      <c r="CQ19" s="51">
        <v>0</v>
      </c>
      <c r="CR19" s="48">
        <v>0</v>
      </c>
      <c r="CS19" s="20">
        <v>0</v>
      </c>
      <c r="CT19" s="51">
        <v>0</v>
      </c>
      <c r="CU19" s="48">
        <v>0</v>
      </c>
      <c r="CV19" s="20">
        <v>0</v>
      </c>
      <c r="CW19" s="51">
        <v>0</v>
      </c>
      <c r="CX19" s="43">
        <v>0</v>
      </c>
      <c r="CY19" s="11">
        <v>0</v>
      </c>
      <c r="CZ19" s="44">
        <v>0</v>
      </c>
      <c r="DA19" s="43">
        <v>0</v>
      </c>
      <c r="DB19" s="11">
        <v>0</v>
      </c>
      <c r="DC19" s="44">
        <v>0</v>
      </c>
      <c r="DD19" s="50">
        <v>0</v>
      </c>
      <c r="DE19" s="4">
        <v>0</v>
      </c>
      <c r="DF19" s="51">
        <v>0</v>
      </c>
      <c r="DG19" s="43">
        <v>0</v>
      </c>
      <c r="DH19" s="11">
        <v>0</v>
      </c>
      <c r="DI19" s="44">
        <v>0</v>
      </c>
      <c r="DJ19" s="6">
        <f t="shared" si="2"/>
        <v>659</v>
      </c>
      <c r="DK19" s="13">
        <f t="shared" si="3"/>
        <v>4009</v>
      </c>
      <c r="DL19" s="1"/>
      <c r="DM19" s="2"/>
      <c r="DN19" s="1"/>
      <c r="DO19" s="1"/>
      <c r="DP19" s="1"/>
      <c r="DQ19" s="2"/>
      <c r="DR19" s="1"/>
      <c r="DS19" s="1"/>
      <c r="DT19" s="1"/>
    </row>
    <row r="20" spans="1:199" x14ac:dyDescent="0.25">
      <c r="A20" s="56">
        <v>2010</v>
      </c>
      <c r="B20" s="57" t="s">
        <v>6</v>
      </c>
      <c r="C20" s="43">
        <v>0</v>
      </c>
      <c r="D20" s="11">
        <v>0</v>
      </c>
      <c r="E20" s="44">
        <v>0</v>
      </c>
      <c r="F20" s="50">
        <v>0</v>
      </c>
      <c r="G20" s="4">
        <v>0</v>
      </c>
      <c r="H20" s="51">
        <v>0</v>
      </c>
      <c r="I20" s="43">
        <v>0</v>
      </c>
      <c r="J20" s="11">
        <v>0</v>
      </c>
      <c r="K20" s="44">
        <v>0</v>
      </c>
      <c r="L20" s="43">
        <v>0</v>
      </c>
      <c r="M20" s="11">
        <v>0</v>
      </c>
      <c r="N20" s="44">
        <v>0</v>
      </c>
      <c r="O20" s="43">
        <v>0</v>
      </c>
      <c r="P20" s="11">
        <v>0</v>
      </c>
      <c r="Q20" s="44">
        <v>0</v>
      </c>
      <c r="R20" s="43">
        <v>0</v>
      </c>
      <c r="S20" s="11">
        <v>0</v>
      </c>
      <c r="T20" s="44">
        <v>0</v>
      </c>
      <c r="U20" s="50">
        <v>0</v>
      </c>
      <c r="V20" s="4">
        <v>0</v>
      </c>
      <c r="W20" s="51">
        <v>0</v>
      </c>
      <c r="X20" s="50">
        <v>0</v>
      </c>
      <c r="Y20" s="4">
        <v>0</v>
      </c>
      <c r="Z20" s="51">
        <v>0</v>
      </c>
      <c r="AA20" s="43">
        <v>0</v>
      </c>
      <c r="AB20" s="11">
        <v>0</v>
      </c>
      <c r="AC20" s="44">
        <v>0</v>
      </c>
      <c r="AD20" s="43">
        <v>0</v>
      </c>
      <c r="AE20" s="11">
        <v>0</v>
      </c>
      <c r="AF20" s="44">
        <v>0</v>
      </c>
      <c r="AG20" s="43">
        <v>0</v>
      </c>
      <c r="AH20" s="11">
        <v>0</v>
      </c>
      <c r="AI20" s="44">
        <v>0</v>
      </c>
      <c r="AJ20" s="43">
        <v>0</v>
      </c>
      <c r="AK20" s="11">
        <v>0</v>
      </c>
      <c r="AL20" s="44">
        <v>0</v>
      </c>
      <c r="AM20" s="43">
        <v>0</v>
      </c>
      <c r="AN20" s="11">
        <v>0</v>
      </c>
      <c r="AO20" s="44">
        <v>0</v>
      </c>
      <c r="AP20" s="43">
        <v>0</v>
      </c>
      <c r="AQ20" s="11">
        <v>0</v>
      </c>
      <c r="AR20" s="44">
        <v>0</v>
      </c>
      <c r="AS20" s="43">
        <v>0</v>
      </c>
      <c r="AT20" s="11">
        <v>0</v>
      </c>
      <c r="AU20" s="44">
        <v>0</v>
      </c>
      <c r="AV20" s="43">
        <v>0</v>
      </c>
      <c r="AW20" s="11">
        <v>0</v>
      </c>
      <c r="AX20" s="44">
        <v>0</v>
      </c>
      <c r="AY20" s="50">
        <v>0</v>
      </c>
      <c r="AZ20" s="4">
        <v>0</v>
      </c>
      <c r="BA20" s="51">
        <v>0</v>
      </c>
      <c r="BB20" s="50">
        <v>0</v>
      </c>
      <c r="BC20" s="4">
        <v>0</v>
      </c>
      <c r="BD20" s="51">
        <v>0</v>
      </c>
      <c r="BE20" s="43">
        <v>0</v>
      </c>
      <c r="BF20" s="11">
        <v>0</v>
      </c>
      <c r="BG20" s="44">
        <v>0</v>
      </c>
      <c r="BH20" s="43">
        <v>0</v>
      </c>
      <c r="BI20" s="11">
        <v>0</v>
      </c>
      <c r="BJ20" s="44">
        <v>0</v>
      </c>
      <c r="BK20" s="43">
        <v>0</v>
      </c>
      <c r="BL20" s="11">
        <v>0</v>
      </c>
      <c r="BM20" s="44">
        <v>0</v>
      </c>
      <c r="BN20" s="43">
        <v>0</v>
      </c>
      <c r="BO20" s="11">
        <v>0</v>
      </c>
      <c r="BP20" s="44">
        <v>0</v>
      </c>
      <c r="BQ20" s="43">
        <v>0</v>
      </c>
      <c r="BR20" s="11">
        <v>0</v>
      </c>
      <c r="BS20" s="44">
        <v>0</v>
      </c>
      <c r="BT20" s="43">
        <v>0</v>
      </c>
      <c r="BU20" s="11">
        <v>0</v>
      </c>
      <c r="BV20" s="44">
        <v>0</v>
      </c>
      <c r="BW20" s="43">
        <v>0</v>
      </c>
      <c r="BX20" s="11">
        <v>0</v>
      </c>
      <c r="BY20" s="44">
        <v>0</v>
      </c>
      <c r="BZ20" s="43">
        <v>0</v>
      </c>
      <c r="CA20" s="11">
        <v>0</v>
      </c>
      <c r="CB20" s="44">
        <v>0</v>
      </c>
      <c r="CC20" s="43">
        <v>0</v>
      </c>
      <c r="CD20" s="11">
        <v>0</v>
      </c>
      <c r="CE20" s="44">
        <v>0</v>
      </c>
      <c r="CF20" s="43">
        <v>0</v>
      </c>
      <c r="CG20" s="11">
        <v>0</v>
      </c>
      <c r="CH20" s="44">
        <v>0</v>
      </c>
      <c r="CI20" s="50">
        <v>0</v>
      </c>
      <c r="CJ20" s="4">
        <v>0</v>
      </c>
      <c r="CK20" s="51">
        <v>0</v>
      </c>
      <c r="CL20" s="50">
        <v>0</v>
      </c>
      <c r="CM20" s="4">
        <v>0</v>
      </c>
      <c r="CN20" s="51">
        <f t="shared" si="7"/>
        <v>0</v>
      </c>
      <c r="CO20" s="50">
        <v>0</v>
      </c>
      <c r="CP20" s="4">
        <v>0</v>
      </c>
      <c r="CQ20" s="51">
        <v>0</v>
      </c>
      <c r="CR20" s="50">
        <v>0</v>
      </c>
      <c r="CS20" s="4">
        <v>0</v>
      </c>
      <c r="CT20" s="51">
        <v>0</v>
      </c>
      <c r="CU20" s="50">
        <v>0</v>
      </c>
      <c r="CV20" s="4">
        <v>0</v>
      </c>
      <c r="CW20" s="51">
        <v>0</v>
      </c>
      <c r="CX20" s="43">
        <v>0</v>
      </c>
      <c r="CY20" s="11">
        <v>0</v>
      </c>
      <c r="CZ20" s="44">
        <v>0</v>
      </c>
      <c r="DA20" s="43">
        <v>0</v>
      </c>
      <c r="DB20" s="11">
        <v>0</v>
      </c>
      <c r="DC20" s="44">
        <v>0</v>
      </c>
      <c r="DD20" s="50">
        <v>0</v>
      </c>
      <c r="DE20" s="4">
        <v>0</v>
      </c>
      <c r="DF20" s="51">
        <v>0</v>
      </c>
      <c r="DG20" s="43">
        <v>0</v>
      </c>
      <c r="DH20" s="11">
        <v>0</v>
      </c>
      <c r="DI20" s="44">
        <v>0</v>
      </c>
      <c r="DJ20" s="6">
        <f t="shared" si="2"/>
        <v>0</v>
      </c>
      <c r="DK20" s="13">
        <f t="shared" si="3"/>
        <v>0</v>
      </c>
      <c r="DL20" s="1"/>
      <c r="DM20" s="2"/>
      <c r="DN20" s="1"/>
      <c r="DO20" s="1"/>
      <c r="DP20" s="1"/>
      <c r="DQ20" s="2"/>
      <c r="DR20" s="1"/>
      <c r="DS20" s="1"/>
      <c r="DT20" s="1"/>
    </row>
    <row r="21" spans="1:199" x14ac:dyDescent="0.25">
      <c r="A21" s="56">
        <v>2010</v>
      </c>
      <c r="B21" s="57" t="s">
        <v>7</v>
      </c>
      <c r="C21" s="43">
        <v>0</v>
      </c>
      <c r="D21" s="11">
        <v>0</v>
      </c>
      <c r="E21" s="44">
        <v>0</v>
      </c>
      <c r="F21" s="50">
        <v>0</v>
      </c>
      <c r="G21" s="4">
        <v>0</v>
      </c>
      <c r="H21" s="51">
        <v>0</v>
      </c>
      <c r="I21" s="43">
        <v>0</v>
      </c>
      <c r="J21" s="11">
        <v>0</v>
      </c>
      <c r="K21" s="44">
        <v>0</v>
      </c>
      <c r="L21" s="43">
        <v>0</v>
      </c>
      <c r="M21" s="11">
        <v>0</v>
      </c>
      <c r="N21" s="44">
        <v>0</v>
      </c>
      <c r="O21" s="43">
        <v>0</v>
      </c>
      <c r="P21" s="11">
        <v>0</v>
      </c>
      <c r="Q21" s="44">
        <v>0</v>
      </c>
      <c r="R21" s="45">
        <v>168</v>
      </c>
      <c r="S21" s="12">
        <v>1075</v>
      </c>
      <c r="T21" s="44">
        <f t="shared" si="6"/>
        <v>6398.8095238095239</v>
      </c>
      <c r="U21" s="50">
        <v>0</v>
      </c>
      <c r="V21" s="4">
        <v>0</v>
      </c>
      <c r="W21" s="51">
        <v>0</v>
      </c>
      <c r="X21" s="50">
        <v>0</v>
      </c>
      <c r="Y21" s="4">
        <v>0</v>
      </c>
      <c r="Z21" s="51">
        <v>0</v>
      </c>
      <c r="AA21" s="43">
        <v>0</v>
      </c>
      <c r="AB21" s="11">
        <v>0</v>
      </c>
      <c r="AC21" s="44">
        <v>0</v>
      </c>
      <c r="AD21" s="43">
        <v>0</v>
      </c>
      <c r="AE21" s="11">
        <v>0</v>
      </c>
      <c r="AF21" s="44">
        <v>0</v>
      </c>
      <c r="AG21" s="43">
        <v>0</v>
      </c>
      <c r="AH21" s="11">
        <v>0</v>
      </c>
      <c r="AI21" s="44">
        <v>0</v>
      </c>
      <c r="AJ21" s="43">
        <v>0</v>
      </c>
      <c r="AK21" s="11">
        <v>0</v>
      </c>
      <c r="AL21" s="44">
        <v>0</v>
      </c>
      <c r="AM21" s="43">
        <v>0</v>
      </c>
      <c r="AN21" s="11">
        <v>0</v>
      </c>
      <c r="AO21" s="44">
        <v>0</v>
      </c>
      <c r="AP21" s="45">
        <v>21</v>
      </c>
      <c r="AQ21" s="12">
        <v>25</v>
      </c>
      <c r="AR21" s="44">
        <f>AQ21/AP21*1000</f>
        <v>1190.4761904761904</v>
      </c>
      <c r="AS21" s="43">
        <v>0</v>
      </c>
      <c r="AT21" s="11">
        <v>0</v>
      </c>
      <c r="AU21" s="44">
        <v>0</v>
      </c>
      <c r="AV21" s="43">
        <v>0</v>
      </c>
      <c r="AW21" s="11">
        <v>0</v>
      </c>
      <c r="AX21" s="44">
        <v>0</v>
      </c>
      <c r="AY21" s="50">
        <v>0</v>
      </c>
      <c r="AZ21" s="4">
        <v>0</v>
      </c>
      <c r="BA21" s="51">
        <v>0</v>
      </c>
      <c r="BB21" s="50">
        <v>0</v>
      </c>
      <c r="BC21" s="4">
        <v>0</v>
      </c>
      <c r="BD21" s="51">
        <v>0</v>
      </c>
      <c r="BE21" s="43">
        <v>0</v>
      </c>
      <c r="BF21" s="11">
        <v>0</v>
      </c>
      <c r="BG21" s="44">
        <v>0</v>
      </c>
      <c r="BH21" s="43">
        <v>0</v>
      </c>
      <c r="BI21" s="11">
        <v>0</v>
      </c>
      <c r="BJ21" s="44">
        <v>0</v>
      </c>
      <c r="BK21" s="43">
        <v>0</v>
      </c>
      <c r="BL21" s="11">
        <v>0</v>
      </c>
      <c r="BM21" s="44">
        <v>0</v>
      </c>
      <c r="BN21" s="43">
        <v>0</v>
      </c>
      <c r="BO21" s="11">
        <v>0</v>
      </c>
      <c r="BP21" s="44">
        <v>0</v>
      </c>
      <c r="BQ21" s="43">
        <v>0</v>
      </c>
      <c r="BR21" s="11">
        <v>0</v>
      </c>
      <c r="BS21" s="44">
        <v>0</v>
      </c>
      <c r="BT21" s="43">
        <v>0</v>
      </c>
      <c r="BU21" s="11">
        <v>0</v>
      </c>
      <c r="BV21" s="44">
        <v>0</v>
      </c>
      <c r="BW21" s="43">
        <v>0</v>
      </c>
      <c r="BX21" s="11">
        <v>0</v>
      </c>
      <c r="BY21" s="44">
        <v>0</v>
      </c>
      <c r="BZ21" s="45">
        <v>9452</v>
      </c>
      <c r="CA21" s="12">
        <v>26605</v>
      </c>
      <c r="CB21" s="44">
        <f>CA21/BZ21*1000</f>
        <v>2814.7482014388488</v>
      </c>
      <c r="CC21" s="43">
        <v>0</v>
      </c>
      <c r="CD21" s="11">
        <v>0</v>
      </c>
      <c r="CE21" s="44">
        <v>0</v>
      </c>
      <c r="CF21" s="43">
        <v>0</v>
      </c>
      <c r="CG21" s="11">
        <v>0</v>
      </c>
      <c r="CH21" s="44">
        <v>0</v>
      </c>
      <c r="CI21" s="50">
        <v>0</v>
      </c>
      <c r="CJ21" s="4">
        <v>0</v>
      </c>
      <c r="CK21" s="51">
        <v>0</v>
      </c>
      <c r="CL21" s="50">
        <v>0</v>
      </c>
      <c r="CM21" s="4">
        <v>0</v>
      </c>
      <c r="CN21" s="51">
        <f t="shared" si="7"/>
        <v>0</v>
      </c>
      <c r="CO21" s="50">
        <v>0</v>
      </c>
      <c r="CP21" s="4">
        <v>0</v>
      </c>
      <c r="CQ21" s="51">
        <v>0</v>
      </c>
      <c r="CR21" s="50">
        <v>0</v>
      </c>
      <c r="CS21" s="4">
        <v>0</v>
      </c>
      <c r="CT21" s="51">
        <v>0</v>
      </c>
      <c r="CU21" s="50">
        <v>0</v>
      </c>
      <c r="CV21" s="4">
        <v>0</v>
      </c>
      <c r="CW21" s="51">
        <v>0</v>
      </c>
      <c r="CX21" s="43">
        <v>0</v>
      </c>
      <c r="CY21" s="11">
        <v>0</v>
      </c>
      <c r="CZ21" s="44">
        <v>0</v>
      </c>
      <c r="DA21" s="43">
        <v>0</v>
      </c>
      <c r="DB21" s="11">
        <v>0</v>
      </c>
      <c r="DC21" s="44">
        <v>0</v>
      </c>
      <c r="DD21" s="50">
        <v>0</v>
      </c>
      <c r="DE21" s="4">
        <v>0</v>
      </c>
      <c r="DF21" s="51">
        <v>0</v>
      </c>
      <c r="DG21" s="43">
        <v>0</v>
      </c>
      <c r="DH21" s="11">
        <v>0</v>
      </c>
      <c r="DI21" s="44">
        <v>0</v>
      </c>
      <c r="DJ21" s="6">
        <f t="shared" si="2"/>
        <v>9641</v>
      </c>
      <c r="DK21" s="13">
        <f t="shared" si="3"/>
        <v>27705</v>
      </c>
      <c r="DL21" s="1"/>
      <c r="DM21" s="2"/>
      <c r="DN21" s="1"/>
      <c r="DO21" s="1"/>
      <c r="DP21" s="1"/>
      <c r="DQ21" s="2"/>
      <c r="DR21" s="1"/>
      <c r="DS21" s="1"/>
      <c r="DT21" s="1"/>
    </row>
    <row r="22" spans="1:199" x14ac:dyDescent="0.25">
      <c r="A22" s="56">
        <v>2010</v>
      </c>
      <c r="B22" s="57" t="s">
        <v>8</v>
      </c>
      <c r="C22" s="43">
        <v>0</v>
      </c>
      <c r="D22" s="11">
        <v>0</v>
      </c>
      <c r="E22" s="44">
        <v>0</v>
      </c>
      <c r="F22" s="50">
        <v>0</v>
      </c>
      <c r="G22" s="4">
        <v>0</v>
      </c>
      <c r="H22" s="51">
        <v>0</v>
      </c>
      <c r="I22" s="43">
        <v>0</v>
      </c>
      <c r="J22" s="11">
        <v>0</v>
      </c>
      <c r="K22" s="44">
        <v>0</v>
      </c>
      <c r="L22" s="43">
        <v>0</v>
      </c>
      <c r="M22" s="11">
        <v>0</v>
      </c>
      <c r="N22" s="44">
        <v>0</v>
      </c>
      <c r="O22" s="43">
        <v>0</v>
      </c>
      <c r="P22" s="11">
        <v>0</v>
      </c>
      <c r="Q22" s="44">
        <v>0</v>
      </c>
      <c r="R22" s="45">
        <v>15</v>
      </c>
      <c r="S22" s="12">
        <v>172</v>
      </c>
      <c r="T22" s="44">
        <f t="shared" si="6"/>
        <v>11466.666666666666</v>
      </c>
      <c r="U22" s="50">
        <v>0</v>
      </c>
      <c r="V22" s="4">
        <v>0</v>
      </c>
      <c r="W22" s="51">
        <v>0</v>
      </c>
      <c r="X22" s="50">
        <v>0</v>
      </c>
      <c r="Y22" s="4">
        <v>0</v>
      </c>
      <c r="Z22" s="51">
        <v>0</v>
      </c>
      <c r="AA22" s="43">
        <v>0</v>
      </c>
      <c r="AB22" s="11">
        <v>0</v>
      </c>
      <c r="AC22" s="44">
        <v>0</v>
      </c>
      <c r="AD22" s="43">
        <v>0</v>
      </c>
      <c r="AE22" s="11">
        <v>0</v>
      </c>
      <c r="AF22" s="44">
        <v>0</v>
      </c>
      <c r="AG22" s="43">
        <v>0</v>
      </c>
      <c r="AH22" s="11">
        <v>0</v>
      </c>
      <c r="AI22" s="44">
        <v>0</v>
      </c>
      <c r="AJ22" s="45">
        <v>2</v>
      </c>
      <c r="AK22" s="12">
        <v>29</v>
      </c>
      <c r="AL22" s="44">
        <f>AK22/AJ22*1000</f>
        <v>14500</v>
      </c>
      <c r="AM22" s="43">
        <v>0</v>
      </c>
      <c r="AN22" s="11">
        <v>0</v>
      </c>
      <c r="AO22" s="44">
        <v>0</v>
      </c>
      <c r="AP22" s="43">
        <v>0</v>
      </c>
      <c r="AQ22" s="11">
        <v>0</v>
      </c>
      <c r="AR22" s="44">
        <v>0</v>
      </c>
      <c r="AS22" s="43">
        <v>0</v>
      </c>
      <c r="AT22" s="11">
        <v>0</v>
      </c>
      <c r="AU22" s="44">
        <v>0</v>
      </c>
      <c r="AV22" s="43">
        <v>0</v>
      </c>
      <c r="AW22" s="11">
        <v>0</v>
      </c>
      <c r="AX22" s="44">
        <v>0</v>
      </c>
      <c r="AY22" s="50">
        <v>0</v>
      </c>
      <c r="AZ22" s="4">
        <v>0</v>
      </c>
      <c r="BA22" s="51">
        <v>0</v>
      </c>
      <c r="BB22" s="50">
        <v>0</v>
      </c>
      <c r="BC22" s="4">
        <v>0</v>
      </c>
      <c r="BD22" s="51">
        <v>0</v>
      </c>
      <c r="BE22" s="43">
        <v>0</v>
      </c>
      <c r="BF22" s="11">
        <v>0</v>
      </c>
      <c r="BG22" s="44">
        <v>0</v>
      </c>
      <c r="BH22" s="43">
        <v>0</v>
      </c>
      <c r="BI22" s="11">
        <v>0</v>
      </c>
      <c r="BJ22" s="44">
        <v>0</v>
      </c>
      <c r="BK22" s="43">
        <v>0</v>
      </c>
      <c r="BL22" s="11">
        <v>0</v>
      </c>
      <c r="BM22" s="44">
        <v>0</v>
      </c>
      <c r="BN22" s="43">
        <v>0</v>
      </c>
      <c r="BO22" s="11">
        <v>0</v>
      </c>
      <c r="BP22" s="44">
        <v>0</v>
      </c>
      <c r="BQ22" s="43">
        <v>0</v>
      </c>
      <c r="BR22" s="11">
        <v>0</v>
      </c>
      <c r="BS22" s="44">
        <v>0</v>
      </c>
      <c r="BT22" s="43">
        <v>0</v>
      </c>
      <c r="BU22" s="11">
        <v>0</v>
      </c>
      <c r="BV22" s="44">
        <v>0</v>
      </c>
      <c r="BW22" s="45">
        <v>40</v>
      </c>
      <c r="BX22" s="12">
        <v>299</v>
      </c>
      <c r="BY22" s="44">
        <f>BX22/BW22*1000</f>
        <v>7475</v>
      </c>
      <c r="BZ22" s="43">
        <v>0</v>
      </c>
      <c r="CA22" s="11">
        <v>0</v>
      </c>
      <c r="CB22" s="44">
        <v>0</v>
      </c>
      <c r="CC22" s="43">
        <v>0</v>
      </c>
      <c r="CD22" s="11">
        <v>0</v>
      </c>
      <c r="CE22" s="44">
        <v>0</v>
      </c>
      <c r="CF22" s="43">
        <v>0</v>
      </c>
      <c r="CG22" s="11">
        <v>0</v>
      </c>
      <c r="CH22" s="44">
        <v>0</v>
      </c>
      <c r="CI22" s="50">
        <v>0</v>
      </c>
      <c r="CJ22" s="4">
        <v>0</v>
      </c>
      <c r="CK22" s="51">
        <v>0</v>
      </c>
      <c r="CL22" s="50">
        <v>0</v>
      </c>
      <c r="CM22" s="4">
        <v>0</v>
      </c>
      <c r="CN22" s="51">
        <f t="shared" si="7"/>
        <v>0</v>
      </c>
      <c r="CO22" s="50">
        <v>0</v>
      </c>
      <c r="CP22" s="4">
        <v>0</v>
      </c>
      <c r="CQ22" s="51">
        <v>0</v>
      </c>
      <c r="CR22" s="50">
        <v>0</v>
      </c>
      <c r="CS22" s="4">
        <v>0</v>
      </c>
      <c r="CT22" s="51">
        <v>0</v>
      </c>
      <c r="CU22" s="50">
        <v>0</v>
      </c>
      <c r="CV22" s="4">
        <v>0</v>
      </c>
      <c r="CW22" s="51">
        <v>0</v>
      </c>
      <c r="CX22" s="43">
        <v>0</v>
      </c>
      <c r="CY22" s="11">
        <v>0</v>
      </c>
      <c r="CZ22" s="44">
        <v>0</v>
      </c>
      <c r="DA22" s="43">
        <v>0</v>
      </c>
      <c r="DB22" s="11">
        <v>0</v>
      </c>
      <c r="DC22" s="44">
        <v>0</v>
      </c>
      <c r="DD22" s="50">
        <v>0</v>
      </c>
      <c r="DE22" s="4">
        <v>0</v>
      </c>
      <c r="DF22" s="51">
        <v>0</v>
      </c>
      <c r="DG22" s="43">
        <v>0</v>
      </c>
      <c r="DH22" s="11">
        <v>0</v>
      </c>
      <c r="DI22" s="44">
        <v>0</v>
      </c>
      <c r="DJ22" s="6">
        <f t="shared" si="2"/>
        <v>57</v>
      </c>
      <c r="DK22" s="13">
        <f t="shared" si="3"/>
        <v>500</v>
      </c>
      <c r="DL22" s="1"/>
      <c r="DM22" s="2"/>
      <c r="DN22" s="1"/>
      <c r="DO22" s="1"/>
      <c r="DP22" s="1"/>
      <c r="DQ22" s="2"/>
      <c r="DR22" s="1"/>
      <c r="DS22" s="1"/>
      <c r="DT22" s="1"/>
    </row>
    <row r="23" spans="1:199" x14ac:dyDescent="0.25">
      <c r="A23" s="56">
        <v>2010</v>
      </c>
      <c r="B23" s="57" t="s">
        <v>9</v>
      </c>
      <c r="C23" s="43">
        <v>0</v>
      </c>
      <c r="D23" s="11">
        <v>0</v>
      </c>
      <c r="E23" s="44">
        <v>0</v>
      </c>
      <c r="F23" s="50">
        <v>0</v>
      </c>
      <c r="G23" s="4">
        <v>0</v>
      </c>
      <c r="H23" s="51">
        <v>0</v>
      </c>
      <c r="I23" s="43">
        <v>0</v>
      </c>
      <c r="J23" s="11">
        <v>0</v>
      </c>
      <c r="K23" s="44">
        <v>0</v>
      </c>
      <c r="L23" s="43">
        <v>0</v>
      </c>
      <c r="M23" s="11">
        <v>0</v>
      </c>
      <c r="N23" s="44">
        <v>0</v>
      </c>
      <c r="O23" s="43">
        <v>0</v>
      </c>
      <c r="P23" s="11">
        <v>0</v>
      </c>
      <c r="Q23" s="44">
        <v>0</v>
      </c>
      <c r="R23" s="43">
        <v>0</v>
      </c>
      <c r="S23" s="11">
        <v>0</v>
      </c>
      <c r="T23" s="44">
        <v>0</v>
      </c>
      <c r="U23" s="50">
        <v>0</v>
      </c>
      <c r="V23" s="4">
        <v>0</v>
      </c>
      <c r="W23" s="51">
        <v>0</v>
      </c>
      <c r="X23" s="50">
        <v>0</v>
      </c>
      <c r="Y23" s="4">
        <v>0</v>
      </c>
      <c r="Z23" s="51">
        <v>0</v>
      </c>
      <c r="AA23" s="43">
        <v>0</v>
      </c>
      <c r="AB23" s="11">
        <v>0</v>
      </c>
      <c r="AC23" s="44">
        <v>0</v>
      </c>
      <c r="AD23" s="43">
        <v>0</v>
      </c>
      <c r="AE23" s="11">
        <v>0</v>
      </c>
      <c r="AF23" s="44">
        <v>0</v>
      </c>
      <c r="AG23" s="43">
        <v>0</v>
      </c>
      <c r="AH23" s="11">
        <v>0</v>
      </c>
      <c r="AI23" s="44">
        <v>0</v>
      </c>
      <c r="AJ23" s="45">
        <v>1</v>
      </c>
      <c r="AK23" s="12">
        <v>15</v>
      </c>
      <c r="AL23" s="44">
        <f>AK23/AJ23*1000</f>
        <v>15000</v>
      </c>
      <c r="AM23" s="43">
        <v>0</v>
      </c>
      <c r="AN23" s="11">
        <v>0</v>
      </c>
      <c r="AO23" s="44">
        <v>0</v>
      </c>
      <c r="AP23" s="43">
        <v>0</v>
      </c>
      <c r="AQ23" s="11">
        <v>0</v>
      </c>
      <c r="AR23" s="44">
        <v>0</v>
      </c>
      <c r="AS23" s="43">
        <v>0</v>
      </c>
      <c r="AT23" s="11">
        <v>0</v>
      </c>
      <c r="AU23" s="44">
        <v>0</v>
      </c>
      <c r="AV23" s="45">
        <v>40</v>
      </c>
      <c r="AW23" s="12">
        <v>303</v>
      </c>
      <c r="AX23" s="44">
        <f>AW23/AV23*1000</f>
        <v>7575</v>
      </c>
      <c r="AY23" s="50">
        <v>0</v>
      </c>
      <c r="AZ23" s="4">
        <v>0</v>
      </c>
      <c r="BA23" s="51">
        <v>0</v>
      </c>
      <c r="BB23" s="50">
        <v>0</v>
      </c>
      <c r="BC23" s="4">
        <v>0</v>
      </c>
      <c r="BD23" s="51">
        <v>0</v>
      </c>
      <c r="BE23" s="43">
        <v>0</v>
      </c>
      <c r="BF23" s="11">
        <v>0</v>
      </c>
      <c r="BG23" s="44">
        <v>0</v>
      </c>
      <c r="BH23" s="43">
        <v>0</v>
      </c>
      <c r="BI23" s="11">
        <v>0</v>
      </c>
      <c r="BJ23" s="44">
        <v>0</v>
      </c>
      <c r="BK23" s="43">
        <v>0</v>
      </c>
      <c r="BL23" s="11">
        <v>0</v>
      </c>
      <c r="BM23" s="44">
        <v>0</v>
      </c>
      <c r="BN23" s="43">
        <v>0</v>
      </c>
      <c r="BO23" s="11">
        <v>0</v>
      </c>
      <c r="BP23" s="44">
        <v>0</v>
      </c>
      <c r="BQ23" s="43">
        <v>0</v>
      </c>
      <c r="BR23" s="11">
        <v>0</v>
      </c>
      <c r="BS23" s="44">
        <v>0</v>
      </c>
      <c r="BT23" s="43">
        <v>0</v>
      </c>
      <c r="BU23" s="11">
        <v>0</v>
      </c>
      <c r="BV23" s="44">
        <v>0</v>
      </c>
      <c r="BW23" s="43">
        <v>0</v>
      </c>
      <c r="BX23" s="11">
        <v>0</v>
      </c>
      <c r="BY23" s="44">
        <v>0</v>
      </c>
      <c r="BZ23" s="43">
        <v>0</v>
      </c>
      <c r="CA23" s="11">
        <v>0</v>
      </c>
      <c r="CB23" s="44">
        <v>0</v>
      </c>
      <c r="CC23" s="43">
        <v>0</v>
      </c>
      <c r="CD23" s="11">
        <v>0</v>
      </c>
      <c r="CE23" s="44">
        <v>0</v>
      </c>
      <c r="CF23" s="43">
        <v>0</v>
      </c>
      <c r="CG23" s="11">
        <v>0</v>
      </c>
      <c r="CH23" s="44">
        <v>0</v>
      </c>
      <c r="CI23" s="50">
        <v>0</v>
      </c>
      <c r="CJ23" s="4">
        <v>0</v>
      </c>
      <c r="CK23" s="51">
        <v>0</v>
      </c>
      <c r="CL23" s="50">
        <v>0</v>
      </c>
      <c r="CM23" s="4">
        <v>0</v>
      </c>
      <c r="CN23" s="51">
        <f t="shared" si="7"/>
        <v>0</v>
      </c>
      <c r="CO23" s="50">
        <v>0</v>
      </c>
      <c r="CP23" s="4">
        <v>0</v>
      </c>
      <c r="CQ23" s="51">
        <v>0</v>
      </c>
      <c r="CR23" s="50">
        <v>0</v>
      </c>
      <c r="CS23" s="4">
        <v>0</v>
      </c>
      <c r="CT23" s="51">
        <v>0</v>
      </c>
      <c r="CU23" s="50">
        <v>0</v>
      </c>
      <c r="CV23" s="4">
        <v>0</v>
      </c>
      <c r="CW23" s="51">
        <v>0</v>
      </c>
      <c r="CX23" s="43">
        <v>0</v>
      </c>
      <c r="CY23" s="11">
        <v>0</v>
      </c>
      <c r="CZ23" s="44">
        <v>0</v>
      </c>
      <c r="DA23" s="43">
        <v>0</v>
      </c>
      <c r="DB23" s="11">
        <v>0</v>
      </c>
      <c r="DC23" s="44">
        <v>0</v>
      </c>
      <c r="DD23" s="50">
        <v>0</v>
      </c>
      <c r="DE23" s="4">
        <v>0</v>
      </c>
      <c r="DF23" s="51">
        <v>0</v>
      </c>
      <c r="DG23" s="43">
        <v>0</v>
      </c>
      <c r="DH23" s="11">
        <v>0</v>
      </c>
      <c r="DI23" s="44">
        <v>0</v>
      </c>
      <c r="DJ23" s="6">
        <f t="shared" si="2"/>
        <v>41</v>
      </c>
      <c r="DK23" s="13">
        <f t="shared" si="3"/>
        <v>318</v>
      </c>
      <c r="DL23" s="1"/>
      <c r="DM23" s="2"/>
      <c r="DN23" s="1"/>
      <c r="DO23" s="1"/>
      <c r="DP23" s="1"/>
      <c r="DQ23" s="2"/>
      <c r="DR23" s="1"/>
      <c r="DS23" s="1"/>
      <c r="DT23" s="1"/>
    </row>
    <row r="24" spans="1:199" x14ac:dyDescent="0.25">
      <c r="A24" s="56">
        <v>2010</v>
      </c>
      <c r="B24" s="57" t="s">
        <v>10</v>
      </c>
      <c r="C24" s="43">
        <v>0</v>
      </c>
      <c r="D24" s="11">
        <v>0</v>
      </c>
      <c r="E24" s="44">
        <v>0</v>
      </c>
      <c r="F24" s="50">
        <v>0</v>
      </c>
      <c r="G24" s="4">
        <v>0</v>
      </c>
      <c r="H24" s="51">
        <v>0</v>
      </c>
      <c r="I24" s="43">
        <v>0</v>
      </c>
      <c r="J24" s="11">
        <v>0</v>
      </c>
      <c r="K24" s="44">
        <v>0</v>
      </c>
      <c r="L24" s="45">
        <v>1</v>
      </c>
      <c r="M24" s="12">
        <v>4</v>
      </c>
      <c r="N24" s="44">
        <f t="shared" ref="N24:N29" si="8">M24/L24*1000</f>
        <v>4000</v>
      </c>
      <c r="O24" s="43">
        <v>0</v>
      </c>
      <c r="P24" s="11">
        <v>0</v>
      </c>
      <c r="Q24" s="44">
        <v>0</v>
      </c>
      <c r="R24" s="43">
        <v>0</v>
      </c>
      <c r="S24" s="11">
        <v>0</v>
      </c>
      <c r="T24" s="44">
        <v>0</v>
      </c>
      <c r="U24" s="50">
        <v>0</v>
      </c>
      <c r="V24" s="4">
        <v>0</v>
      </c>
      <c r="W24" s="51">
        <v>0</v>
      </c>
      <c r="X24" s="50">
        <v>0</v>
      </c>
      <c r="Y24" s="4">
        <v>0</v>
      </c>
      <c r="Z24" s="51">
        <v>0</v>
      </c>
      <c r="AA24" s="43">
        <v>0</v>
      </c>
      <c r="AB24" s="11">
        <v>0</v>
      </c>
      <c r="AC24" s="44">
        <v>0</v>
      </c>
      <c r="AD24" s="43">
        <v>0</v>
      </c>
      <c r="AE24" s="11">
        <v>0</v>
      </c>
      <c r="AF24" s="44">
        <v>0</v>
      </c>
      <c r="AG24" s="43">
        <v>0</v>
      </c>
      <c r="AH24" s="11">
        <v>0</v>
      </c>
      <c r="AI24" s="44">
        <v>0</v>
      </c>
      <c r="AJ24" s="43">
        <v>0</v>
      </c>
      <c r="AK24" s="11">
        <v>1</v>
      </c>
      <c r="AL24" s="44">
        <v>0</v>
      </c>
      <c r="AM24" s="43">
        <v>0</v>
      </c>
      <c r="AN24" s="11">
        <v>0</v>
      </c>
      <c r="AO24" s="44">
        <v>0</v>
      </c>
      <c r="AP24" s="43">
        <v>0</v>
      </c>
      <c r="AQ24" s="11">
        <v>0</v>
      </c>
      <c r="AR24" s="44">
        <v>0</v>
      </c>
      <c r="AS24" s="43">
        <v>0</v>
      </c>
      <c r="AT24" s="11">
        <v>0</v>
      </c>
      <c r="AU24" s="44">
        <v>0</v>
      </c>
      <c r="AV24" s="43">
        <v>0</v>
      </c>
      <c r="AW24" s="11">
        <v>0</v>
      </c>
      <c r="AX24" s="44">
        <v>0</v>
      </c>
      <c r="AY24" s="50">
        <v>0</v>
      </c>
      <c r="AZ24" s="4">
        <v>0</v>
      </c>
      <c r="BA24" s="51">
        <v>0</v>
      </c>
      <c r="BB24" s="50">
        <v>0</v>
      </c>
      <c r="BC24" s="4">
        <v>0</v>
      </c>
      <c r="BD24" s="51">
        <v>0</v>
      </c>
      <c r="BE24" s="43">
        <v>0</v>
      </c>
      <c r="BF24" s="11">
        <v>0</v>
      </c>
      <c r="BG24" s="44">
        <v>0</v>
      </c>
      <c r="BH24" s="43">
        <v>0</v>
      </c>
      <c r="BI24" s="11">
        <v>0</v>
      </c>
      <c r="BJ24" s="44">
        <v>0</v>
      </c>
      <c r="BK24" s="43">
        <v>0</v>
      </c>
      <c r="BL24" s="11">
        <v>0</v>
      </c>
      <c r="BM24" s="44">
        <v>0</v>
      </c>
      <c r="BN24" s="43">
        <v>0</v>
      </c>
      <c r="BO24" s="11">
        <v>0</v>
      </c>
      <c r="BP24" s="44">
        <v>0</v>
      </c>
      <c r="BQ24" s="43">
        <v>0</v>
      </c>
      <c r="BR24" s="11">
        <v>0</v>
      </c>
      <c r="BS24" s="44">
        <v>0</v>
      </c>
      <c r="BT24" s="43">
        <v>0</v>
      </c>
      <c r="BU24" s="11">
        <v>0</v>
      </c>
      <c r="BV24" s="44">
        <v>0</v>
      </c>
      <c r="BW24" s="43">
        <v>0</v>
      </c>
      <c r="BX24" s="11">
        <v>0</v>
      </c>
      <c r="BY24" s="44">
        <v>0</v>
      </c>
      <c r="BZ24" s="43">
        <v>0</v>
      </c>
      <c r="CA24" s="11">
        <v>0</v>
      </c>
      <c r="CB24" s="44">
        <v>0</v>
      </c>
      <c r="CC24" s="43">
        <v>0</v>
      </c>
      <c r="CD24" s="11">
        <v>0</v>
      </c>
      <c r="CE24" s="44">
        <v>0</v>
      </c>
      <c r="CF24" s="43">
        <v>0</v>
      </c>
      <c r="CG24" s="11">
        <v>0</v>
      </c>
      <c r="CH24" s="44">
        <v>0</v>
      </c>
      <c r="CI24" s="50">
        <v>0</v>
      </c>
      <c r="CJ24" s="4">
        <v>0</v>
      </c>
      <c r="CK24" s="51">
        <v>0</v>
      </c>
      <c r="CL24" s="50">
        <v>0</v>
      </c>
      <c r="CM24" s="4">
        <v>0</v>
      </c>
      <c r="CN24" s="51">
        <f t="shared" si="7"/>
        <v>0</v>
      </c>
      <c r="CO24" s="50">
        <v>0</v>
      </c>
      <c r="CP24" s="4">
        <v>0</v>
      </c>
      <c r="CQ24" s="51">
        <v>0</v>
      </c>
      <c r="CR24" s="50">
        <v>0</v>
      </c>
      <c r="CS24" s="4">
        <v>0</v>
      </c>
      <c r="CT24" s="51">
        <v>0</v>
      </c>
      <c r="CU24" s="50">
        <v>0</v>
      </c>
      <c r="CV24" s="4">
        <v>0</v>
      </c>
      <c r="CW24" s="51">
        <v>0</v>
      </c>
      <c r="CX24" s="43">
        <v>0</v>
      </c>
      <c r="CY24" s="11">
        <v>0</v>
      </c>
      <c r="CZ24" s="44">
        <v>0</v>
      </c>
      <c r="DA24" s="43">
        <v>0</v>
      </c>
      <c r="DB24" s="11">
        <v>0</v>
      </c>
      <c r="DC24" s="44">
        <v>0</v>
      </c>
      <c r="DD24" s="50">
        <v>0</v>
      </c>
      <c r="DE24" s="4">
        <v>0</v>
      </c>
      <c r="DF24" s="51">
        <v>0</v>
      </c>
      <c r="DG24" s="43">
        <v>0</v>
      </c>
      <c r="DH24" s="11">
        <v>0</v>
      </c>
      <c r="DI24" s="44">
        <v>0</v>
      </c>
      <c r="DJ24" s="6">
        <f t="shared" si="2"/>
        <v>1</v>
      </c>
      <c r="DK24" s="13">
        <f t="shared" si="3"/>
        <v>5</v>
      </c>
      <c r="DL24" s="1"/>
      <c r="DM24" s="2"/>
      <c r="DN24" s="1"/>
      <c r="DO24" s="1"/>
      <c r="DP24" s="1"/>
      <c r="DQ24" s="2"/>
      <c r="DR24" s="1"/>
      <c r="DS24" s="1"/>
      <c r="DT24" s="1"/>
    </row>
    <row r="25" spans="1:199" x14ac:dyDescent="0.25">
      <c r="A25" s="56">
        <v>2010</v>
      </c>
      <c r="B25" s="57" t="s">
        <v>11</v>
      </c>
      <c r="C25" s="43">
        <v>0</v>
      </c>
      <c r="D25" s="11">
        <v>0</v>
      </c>
      <c r="E25" s="44">
        <v>0</v>
      </c>
      <c r="F25" s="50">
        <v>0</v>
      </c>
      <c r="G25" s="4">
        <v>0</v>
      </c>
      <c r="H25" s="51">
        <v>0</v>
      </c>
      <c r="I25" s="43">
        <v>0</v>
      </c>
      <c r="J25" s="11">
        <v>0</v>
      </c>
      <c r="K25" s="44">
        <v>0</v>
      </c>
      <c r="L25" s="45">
        <v>2</v>
      </c>
      <c r="M25" s="12">
        <v>32</v>
      </c>
      <c r="N25" s="44">
        <f t="shared" si="8"/>
        <v>16000</v>
      </c>
      <c r="O25" s="43">
        <v>0</v>
      </c>
      <c r="P25" s="11">
        <v>0</v>
      </c>
      <c r="Q25" s="44">
        <v>0</v>
      </c>
      <c r="R25" s="45">
        <v>318</v>
      </c>
      <c r="S25" s="12">
        <v>2056</v>
      </c>
      <c r="T25" s="44">
        <f t="shared" si="6"/>
        <v>6465.4088050314467</v>
      </c>
      <c r="U25" s="50">
        <v>0</v>
      </c>
      <c r="V25" s="4">
        <v>0</v>
      </c>
      <c r="W25" s="51">
        <v>0</v>
      </c>
      <c r="X25" s="50">
        <v>0</v>
      </c>
      <c r="Y25" s="4">
        <v>0</v>
      </c>
      <c r="Z25" s="51">
        <v>0</v>
      </c>
      <c r="AA25" s="43">
        <v>0</v>
      </c>
      <c r="AB25" s="11">
        <v>0</v>
      </c>
      <c r="AC25" s="44">
        <v>0</v>
      </c>
      <c r="AD25" s="43">
        <v>0</v>
      </c>
      <c r="AE25" s="11">
        <v>0</v>
      </c>
      <c r="AF25" s="44">
        <v>0</v>
      </c>
      <c r="AG25" s="43">
        <v>0</v>
      </c>
      <c r="AH25" s="11">
        <v>0</v>
      </c>
      <c r="AI25" s="44">
        <v>0</v>
      </c>
      <c r="AJ25" s="43">
        <v>0</v>
      </c>
      <c r="AK25" s="11">
        <v>0</v>
      </c>
      <c r="AL25" s="44">
        <v>0</v>
      </c>
      <c r="AM25" s="43">
        <v>0</v>
      </c>
      <c r="AN25" s="11">
        <v>0</v>
      </c>
      <c r="AO25" s="44">
        <v>0</v>
      </c>
      <c r="AP25" s="43">
        <v>0</v>
      </c>
      <c r="AQ25" s="11">
        <v>0</v>
      </c>
      <c r="AR25" s="44">
        <v>0</v>
      </c>
      <c r="AS25" s="43">
        <v>0</v>
      </c>
      <c r="AT25" s="11">
        <v>0</v>
      </c>
      <c r="AU25" s="44">
        <v>0</v>
      </c>
      <c r="AV25" s="43">
        <v>0</v>
      </c>
      <c r="AW25" s="11">
        <v>0</v>
      </c>
      <c r="AX25" s="44">
        <v>0</v>
      </c>
      <c r="AY25" s="50">
        <v>0</v>
      </c>
      <c r="AZ25" s="4">
        <v>0</v>
      </c>
      <c r="BA25" s="51">
        <v>0</v>
      </c>
      <c r="BB25" s="50">
        <v>0</v>
      </c>
      <c r="BC25" s="4">
        <v>0</v>
      </c>
      <c r="BD25" s="51">
        <v>0</v>
      </c>
      <c r="BE25" s="43">
        <v>0</v>
      </c>
      <c r="BF25" s="11">
        <v>0</v>
      </c>
      <c r="BG25" s="44">
        <v>0</v>
      </c>
      <c r="BH25" s="43">
        <v>0</v>
      </c>
      <c r="BI25" s="11">
        <v>0</v>
      </c>
      <c r="BJ25" s="44">
        <v>0</v>
      </c>
      <c r="BK25" s="43">
        <v>0</v>
      </c>
      <c r="BL25" s="11">
        <v>0</v>
      </c>
      <c r="BM25" s="44">
        <v>0</v>
      </c>
      <c r="BN25" s="43">
        <v>0</v>
      </c>
      <c r="BO25" s="11">
        <v>0</v>
      </c>
      <c r="BP25" s="44">
        <v>0</v>
      </c>
      <c r="BQ25" s="43">
        <v>0</v>
      </c>
      <c r="BR25" s="11">
        <v>0</v>
      </c>
      <c r="BS25" s="44">
        <v>0</v>
      </c>
      <c r="BT25" s="43">
        <v>0</v>
      </c>
      <c r="BU25" s="11">
        <v>0</v>
      </c>
      <c r="BV25" s="44">
        <v>0</v>
      </c>
      <c r="BW25" s="43">
        <v>0</v>
      </c>
      <c r="BX25" s="11">
        <v>0</v>
      </c>
      <c r="BY25" s="44">
        <v>0</v>
      </c>
      <c r="BZ25" s="45">
        <v>3143</v>
      </c>
      <c r="CA25" s="12">
        <v>10972</v>
      </c>
      <c r="CB25" s="44">
        <f>CA25/BZ25*1000</f>
        <v>3490.9322303531658</v>
      </c>
      <c r="CC25" s="43">
        <v>0</v>
      </c>
      <c r="CD25" s="11">
        <v>0</v>
      </c>
      <c r="CE25" s="44">
        <v>0</v>
      </c>
      <c r="CF25" s="43">
        <v>0</v>
      </c>
      <c r="CG25" s="11">
        <v>0</v>
      </c>
      <c r="CH25" s="44">
        <v>0</v>
      </c>
      <c r="CI25" s="50">
        <v>0</v>
      </c>
      <c r="CJ25" s="4">
        <v>0</v>
      </c>
      <c r="CK25" s="51">
        <v>0</v>
      </c>
      <c r="CL25" s="50">
        <v>0</v>
      </c>
      <c r="CM25" s="4">
        <v>0</v>
      </c>
      <c r="CN25" s="51">
        <f t="shared" si="7"/>
        <v>0</v>
      </c>
      <c r="CO25" s="50">
        <v>0</v>
      </c>
      <c r="CP25" s="4">
        <v>0</v>
      </c>
      <c r="CQ25" s="51">
        <v>0</v>
      </c>
      <c r="CR25" s="50">
        <v>0</v>
      </c>
      <c r="CS25" s="4">
        <v>0</v>
      </c>
      <c r="CT25" s="51">
        <v>0</v>
      </c>
      <c r="CU25" s="50">
        <v>0</v>
      </c>
      <c r="CV25" s="4">
        <v>0</v>
      </c>
      <c r="CW25" s="51">
        <v>0</v>
      </c>
      <c r="CX25" s="43">
        <v>0</v>
      </c>
      <c r="CY25" s="11">
        <v>0</v>
      </c>
      <c r="CZ25" s="44">
        <v>0</v>
      </c>
      <c r="DA25" s="43">
        <v>0</v>
      </c>
      <c r="DB25" s="11">
        <v>0</v>
      </c>
      <c r="DC25" s="44">
        <v>0</v>
      </c>
      <c r="DD25" s="50">
        <v>0</v>
      </c>
      <c r="DE25" s="4">
        <v>0</v>
      </c>
      <c r="DF25" s="51">
        <v>0</v>
      </c>
      <c r="DG25" s="43">
        <v>0</v>
      </c>
      <c r="DH25" s="11">
        <v>0</v>
      </c>
      <c r="DI25" s="44">
        <v>0</v>
      </c>
      <c r="DJ25" s="6">
        <f t="shared" si="2"/>
        <v>3463</v>
      </c>
      <c r="DK25" s="13">
        <f t="shared" si="3"/>
        <v>13060</v>
      </c>
      <c r="DL25" s="1"/>
      <c r="DM25" s="2"/>
      <c r="DN25" s="1"/>
      <c r="DO25" s="1"/>
      <c r="DP25" s="1"/>
      <c r="DQ25" s="2"/>
      <c r="DR25" s="1"/>
      <c r="DS25" s="1"/>
      <c r="DT25" s="1"/>
    </row>
    <row r="26" spans="1:199" x14ac:dyDescent="0.25">
      <c r="A26" s="56">
        <v>2010</v>
      </c>
      <c r="B26" s="57" t="s">
        <v>12</v>
      </c>
      <c r="C26" s="43">
        <v>0</v>
      </c>
      <c r="D26" s="11">
        <v>0</v>
      </c>
      <c r="E26" s="44">
        <v>0</v>
      </c>
      <c r="F26" s="50">
        <v>0</v>
      </c>
      <c r="G26" s="4">
        <v>0</v>
      </c>
      <c r="H26" s="51">
        <v>0</v>
      </c>
      <c r="I26" s="43">
        <v>0</v>
      </c>
      <c r="J26" s="11">
        <v>0</v>
      </c>
      <c r="K26" s="44">
        <v>0</v>
      </c>
      <c r="L26" s="43">
        <v>0</v>
      </c>
      <c r="M26" s="11">
        <v>0</v>
      </c>
      <c r="N26" s="44">
        <v>0</v>
      </c>
      <c r="O26" s="45">
        <v>4</v>
      </c>
      <c r="P26" s="12">
        <v>52</v>
      </c>
      <c r="Q26" s="44">
        <f>P26/O26*1000</f>
        <v>13000</v>
      </c>
      <c r="R26" s="45">
        <v>240</v>
      </c>
      <c r="S26" s="12">
        <v>1375</v>
      </c>
      <c r="T26" s="44">
        <f t="shared" si="6"/>
        <v>5729.166666666667</v>
      </c>
      <c r="U26" s="50">
        <v>0</v>
      </c>
      <c r="V26" s="4">
        <v>0</v>
      </c>
      <c r="W26" s="51">
        <v>0</v>
      </c>
      <c r="X26" s="50">
        <v>0</v>
      </c>
      <c r="Y26" s="4">
        <v>0</v>
      </c>
      <c r="Z26" s="51">
        <v>0</v>
      </c>
      <c r="AA26" s="43">
        <v>0</v>
      </c>
      <c r="AB26" s="11">
        <v>0</v>
      </c>
      <c r="AC26" s="44">
        <v>0</v>
      </c>
      <c r="AD26" s="43">
        <v>0</v>
      </c>
      <c r="AE26" s="11">
        <v>0</v>
      </c>
      <c r="AF26" s="44">
        <v>0</v>
      </c>
      <c r="AG26" s="43">
        <v>0</v>
      </c>
      <c r="AH26" s="11">
        <v>0</v>
      </c>
      <c r="AI26" s="44">
        <v>0</v>
      </c>
      <c r="AJ26" s="43">
        <v>0</v>
      </c>
      <c r="AK26" s="11">
        <v>0</v>
      </c>
      <c r="AL26" s="44">
        <v>0</v>
      </c>
      <c r="AM26" s="43">
        <v>0</v>
      </c>
      <c r="AN26" s="11">
        <v>0</v>
      </c>
      <c r="AO26" s="44">
        <v>0</v>
      </c>
      <c r="AP26" s="43">
        <v>0</v>
      </c>
      <c r="AQ26" s="11">
        <v>0</v>
      </c>
      <c r="AR26" s="44">
        <v>0</v>
      </c>
      <c r="AS26" s="43">
        <v>0</v>
      </c>
      <c r="AT26" s="11">
        <v>0</v>
      </c>
      <c r="AU26" s="44">
        <v>0</v>
      </c>
      <c r="AV26" s="43">
        <v>0</v>
      </c>
      <c r="AW26" s="11">
        <v>0</v>
      </c>
      <c r="AX26" s="44">
        <v>0</v>
      </c>
      <c r="AY26" s="50">
        <v>0</v>
      </c>
      <c r="AZ26" s="4">
        <v>0</v>
      </c>
      <c r="BA26" s="51">
        <v>0</v>
      </c>
      <c r="BB26" s="50">
        <v>0</v>
      </c>
      <c r="BC26" s="4">
        <v>0</v>
      </c>
      <c r="BD26" s="51">
        <v>0</v>
      </c>
      <c r="BE26" s="43">
        <v>0</v>
      </c>
      <c r="BF26" s="11">
        <v>0</v>
      </c>
      <c r="BG26" s="44">
        <v>0</v>
      </c>
      <c r="BH26" s="43">
        <v>0</v>
      </c>
      <c r="BI26" s="11">
        <v>0</v>
      </c>
      <c r="BJ26" s="44">
        <v>0</v>
      </c>
      <c r="BK26" s="43">
        <v>0</v>
      </c>
      <c r="BL26" s="11">
        <v>0</v>
      </c>
      <c r="BM26" s="44">
        <v>0</v>
      </c>
      <c r="BN26" s="43">
        <v>0</v>
      </c>
      <c r="BO26" s="11">
        <v>0</v>
      </c>
      <c r="BP26" s="44">
        <v>0</v>
      </c>
      <c r="BQ26" s="43">
        <v>0</v>
      </c>
      <c r="BR26" s="11">
        <v>0</v>
      </c>
      <c r="BS26" s="44">
        <v>0</v>
      </c>
      <c r="BT26" s="43">
        <v>0</v>
      </c>
      <c r="BU26" s="11">
        <v>0</v>
      </c>
      <c r="BV26" s="44">
        <v>0</v>
      </c>
      <c r="BW26" s="43">
        <v>0</v>
      </c>
      <c r="BX26" s="11">
        <v>0</v>
      </c>
      <c r="BY26" s="44">
        <v>0</v>
      </c>
      <c r="BZ26" s="43">
        <v>0</v>
      </c>
      <c r="CA26" s="11">
        <v>0</v>
      </c>
      <c r="CB26" s="44">
        <v>0</v>
      </c>
      <c r="CC26" s="43">
        <v>0</v>
      </c>
      <c r="CD26" s="11">
        <v>0</v>
      </c>
      <c r="CE26" s="44">
        <v>0</v>
      </c>
      <c r="CF26" s="43">
        <v>0</v>
      </c>
      <c r="CG26" s="11">
        <v>0</v>
      </c>
      <c r="CH26" s="44">
        <v>0</v>
      </c>
      <c r="CI26" s="50">
        <v>0</v>
      </c>
      <c r="CJ26" s="4">
        <v>0</v>
      </c>
      <c r="CK26" s="51">
        <v>0</v>
      </c>
      <c r="CL26" s="50">
        <v>0</v>
      </c>
      <c r="CM26" s="4">
        <v>0</v>
      </c>
      <c r="CN26" s="51">
        <f t="shared" si="7"/>
        <v>0</v>
      </c>
      <c r="CO26" s="50">
        <v>0</v>
      </c>
      <c r="CP26" s="4">
        <v>0</v>
      </c>
      <c r="CQ26" s="51">
        <v>0</v>
      </c>
      <c r="CR26" s="50">
        <v>0</v>
      </c>
      <c r="CS26" s="4">
        <v>0</v>
      </c>
      <c r="CT26" s="51">
        <v>0</v>
      </c>
      <c r="CU26" s="50">
        <v>0</v>
      </c>
      <c r="CV26" s="4">
        <v>0</v>
      </c>
      <c r="CW26" s="51">
        <v>0</v>
      </c>
      <c r="CX26" s="43">
        <v>0</v>
      </c>
      <c r="CY26" s="11">
        <v>0</v>
      </c>
      <c r="CZ26" s="44">
        <v>0</v>
      </c>
      <c r="DA26" s="43">
        <v>0</v>
      </c>
      <c r="DB26" s="11">
        <v>0</v>
      </c>
      <c r="DC26" s="44">
        <v>0</v>
      </c>
      <c r="DD26" s="50">
        <v>0</v>
      </c>
      <c r="DE26" s="4">
        <v>0</v>
      </c>
      <c r="DF26" s="51">
        <v>0</v>
      </c>
      <c r="DG26" s="43">
        <v>0</v>
      </c>
      <c r="DH26" s="11">
        <v>0</v>
      </c>
      <c r="DI26" s="44">
        <v>0</v>
      </c>
      <c r="DJ26" s="6">
        <f t="shared" si="2"/>
        <v>244</v>
      </c>
      <c r="DK26" s="13">
        <f t="shared" si="3"/>
        <v>1427</v>
      </c>
      <c r="DL26" s="1"/>
      <c r="DM26" s="2"/>
      <c r="DN26" s="1"/>
      <c r="DO26" s="1"/>
      <c r="DP26" s="1"/>
      <c r="DQ26" s="2"/>
      <c r="DR26" s="1"/>
      <c r="DS26" s="1"/>
      <c r="DT26" s="1"/>
    </row>
    <row r="27" spans="1:199" x14ac:dyDescent="0.25">
      <c r="A27" s="56">
        <v>2010</v>
      </c>
      <c r="B27" s="57" t="s">
        <v>13</v>
      </c>
      <c r="C27" s="43">
        <v>0</v>
      </c>
      <c r="D27" s="11">
        <v>0</v>
      </c>
      <c r="E27" s="44">
        <v>0</v>
      </c>
      <c r="F27" s="50">
        <v>0</v>
      </c>
      <c r="G27" s="4">
        <v>0</v>
      </c>
      <c r="H27" s="51">
        <v>0</v>
      </c>
      <c r="I27" s="43">
        <v>0</v>
      </c>
      <c r="J27" s="11">
        <v>0</v>
      </c>
      <c r="K27" s="44">
        <v>0</v>
      </c>
      <c r="L27" s="43">
        <v>0</v>
      </c>
      <c r="M27" s="11">
        <v>0</v>
      </c>
      <c r="N27" s="44">
        <v>0</v>
      </c>
      <c r="O27" s="43">
        <v>0</v>
      </c>
      <c r="P27" s="11">
        <v>0</v>
      </c>
      <c r="Q27" s="44">
        <v>0</v>
      </c>
      <c r="R27" s="45">
        <v>1222</v>
      </c>
      <c r="S27" s="12">
        <v>7065</v>
      </c>
      <c r="T27" s="44">
        <f t="shared" si="6"/>
        <v>5781.5057283142396</v>
      </c>
      <c r="U27" s="50">
        <v>0</v>
      </c>
      <c r="V27" s="4">
        <v>0</v>
      </c>
      <c r="W27" s="51">
        <v>0</v>
      </c>
      <c r="X27" s="50">
        <v>0</v>
      </c>
      <c r="Y27" s="4">
        <v>0</v>
      </c>
      <c r="Z27" s="51">
        <v>0</v>
      </c>
      <c r="AA27" s="43">
        <v>0</v>
      </c>
      <c r="AB27" s="11">
        <v>0</v>
      </c>
      <c r="AC27" s="44">
        <v>0</v>
      </c>
      <c r="AD27" s="43">
        <v>0</v>
      </c>
      <c r="AE27" s="11">
        <v>0</v>
      </c>
      <c r="AF27" s="44">
        <v>0</v>
      </c>
      <c r="AG27" s="43">
        <v>0</v>
      </c>
      <c r="AH27" s="11">
        <v>0</v>
      </c>
      <c r="AI27" s="44">
        <v>0</v>
      </c>
      <c r="AJ27" s="43">
        <v>0</v>
      </c>
      <c r="AK27" s="11">
        <v>0</v>
      </c>
      <c r="AL27" s="44">
        <v>0</v>
      </c>
      <c r="AM27" s="43">
        <v>0</v>
      </c>
      <c r="AN27" s="11">
        <v>0</v>
      </c>
      <c r="AO27" s="44">
        <v>0</v>
      </c>
      <c r="AP27" s="43">
        <v>0</v>
      </c>
      <c r="AQ27" s="11">
        <v>0</v>
      </c>
      <c r="AR27" s="44">
        <v>0</v>
      </c>
      <c r="AS27" s="43">
        <v>0</v>
      </c>
      <c r="AT27" s="11">
        <v>0</v>
      </c>
      <c r="AU27" s="44">
        <v>0</v>
      </c>
      <c r="AV27" s="43">
        <v>0</v>
      </c>
      <c r="AW27" s="11">
        <v>0</v>
      </c>
      <c r="AX27" s="44">
        <v>0</v>
      </c>
      <c r="AY27" s="50">
        <v>0</v>
      </c>
      <c r="AZ27" s="4">
        <v>0</v>
      </c>
      <c r="BA27" s="51">
        <v>0</v>
      </c>
      <c r="BB27" s="50">
        <v>0</v>
      </c>
      <c r="BC27" s="4">
        <v>0</v>
      </c>
      <c r="BD27" s="51">
        <v>0</v>
      </c>
      <c r="BE27" s="43">
        <v>0</v>
      </c>
      <c r="BF27" s="11">
        <v>0</v>
      </c>
      <c r="BG27" s="44">
        <v>0</v>
      </c>
      <c r="BH27" s="43">
        <v>0</v>
      </c>
      <c r="BI27" s="11">
        <v>0</v>
      </c>
      <c r="BJ27" s="44">
        <v>0</v>
      </c>
      <c r="BK27" s="43">
        <v>0</v>
      </c>
      <c r="BL27" s="11">
        <v>0</v>
      </c>
      <c r="BM27" s="44">
        <v>0</v>
      </c>
      <c r="BN27" s="43">
        <v>0</v>
      </c>
      <c r="BO27" s="11">
        <v>0</v>
      </c>
      <c r="BP27" s="44">
        <v>0</v>
      </c>
      <c r="BQ27" s="43">
        <v>0</v>
      </c>
      <c r="BR27" s="11">
        <v>0</v>
      </c>
      <c r="BS27" s="44">
        <v>0</v>
      </c>
      <c r="BT27" s="43">
        <v>0</v>
      </c>
      <c r="BU27" s="11">
        <v>0</v>
      </c>
      <c r="BV27" s="44">
        <v>0</v>
      </c>
      <c r="BW27" s="43">
        <v>0</v>
      </c>
      <c r="BX27" s="11">
        <v>0</v>
      </c>
      <c r="BY27" s="44">
        <v>0</v>
      </c>
      <c r="BZ27" s="45">
        <v>301</v>
      </c>
      <c r="CA27" s="12">
        <v>1991</v>
      </c>
      <c r="CB27" s="44">
        <f>CA27/BZ27*1000</f>
        <v>6614.617940199335</v>
      </c>
      <c r="CC27" s="43">
        <v>0</v>
      </c>
      <c r="CD27" s="11">
        <v>0</v>
      </c>
      <c r="CE27" s="44">
        <v>0</v>
      </c>
      <c r="CF27" s="43">
        <v>0</v>
      </c>
      <c r="CG27" s="11">
        <v>0</v>
      </c>
      <c r="CH27" s="44">
        <v>0</v>
      </c>
      <c r="CI27" s="50">
        <v>0</v>
      </c>
      <c r="CJ27" s="4">
        <v>0</v>
      </c>
      <c r="CK27" s="51">
        <v>0</v>
      </c>
      <c r="CL27" s="50">
        <v>0</v>
      </c>
      <c r="CM27" s="4">
        <v>0</v>
      </c>
      <c r="CN27" s="51">
        <f t="shared" si="7"/>
        <v>0</v>
      </c>
      <c r="CO27" s="50">
        <v>0</v>
      </c>
      <c r="CP27" s="4">
        <v>0</v>
      </c>
      <c r="CQ27" s="51">
        <v>0</v>
      </c>
      <c r="CR27" s="50">
        <v>0</v>
      </c>
      <c r="CS27" s="4">
        <v>0</v>
      </c>
      <c r="CT27" s="51">
        <v>0</v>
      </c>
      <c r="CU27" s="50">
        <v>0</v>
      </c>
      <c r="CV27" s="4">
        <v>0</v>
      </c>
      <c r="CW27" s="51">
        <v>0</v>
      </c>
      <c r="CX27" s="43">
        <v>0</v>
      </c>
      <c r="CY27" s="11">
        <v>0</v>
      </c>
      <c r="CZ27" s="44">
        <v>0</v>
      </c>
      <c r="DA27" s="43">
        <v>0</v>
      </c>
      <c r="DB27" s="11">
        <v>0</v>
      </c>
      <c r="DC27" s="44">
        <v>0</v>
      </c>
      <c r="DD27" s="50">
        <v>0</v>
      </c>
      <c r="DE27" s="4">
        <v>0</v>
      </c>
      <c r="DF27" s="51">
        <v>0</v>
      </c>
      <c r="DG27" s="43">
        <v>0</v>
      </c>
      <c r="DH27" s="11">
        <v>0</v>
      </c>
      <c r="DI27" s="44">
        <v>0</v>
      </c>
      <c r="DJ27" s="6">
        <f t="shared" si="2"/>
        <v>1523</v>
      </c>
      <c r="DK27" s="13">
        <f t="shared" si="3"/>
        <v>9056</v>
      </c>
      <c r="DL27" s="1"/>
      <c r="DM27" s="2"/>
      <c r="DN27" s="1"/>
      <c r="DO27" s="1"/>
      <c r="DP27" s="1"/>
      <c r="DQ27" s="2"/>
      <c r="DR27" s="1"/>
      <c r="DS27" s="1"/>
      <c r="DT27" s="1"/>
    </row>
    <row r="28" spans="1:199" x14ac:dyDescent="0.25">
      <c r="A28" s="56">
        <v>2010</v>
      </c>
      <c r="B28" s="57" t="s">
        <v>14</v>
      </c>
      <c r="C28" s="43">
        <v>0</v>
      </c>
      <c r="D28" s="11">
        <v>0</v>
      </c>
      <c r="E28" s="44">
        <v>0</v>
      </c>
      <c r="F28" s="50">
        <v>0</v>
      </c>
      <c r="G28" s="4">
        <v>0</v>
      </c>
      <c r="H28" s="51">
        <v>0</v>
      </c>
      <c r="I28" s="43">
        <v>0</v>
      </c>
      <c r="J28" s="11">
        <v>0</v>
      </c>
      <c r="K28" s="44">
        <v>0</v>
      </c>
      <c r="L28" s="43">
        <v>0</v>
      </c>
      <c r="M28" s="11">
        <v>0</v>
      </c>
      <c r="N28" s="44">
        <v>0</v>
      </c>
      <c r="O28" s="43">
        <v>0</v>
      </c>
      <c r="P28" s="11">
        <v>0</v>
      </c>
      <c r="Q28" s="44">
        <v>0</v>
      </c>
      <c r="R28" s="43">
        <v>0</v>
      </c>
      <c r="S28" s="11">
        <v>0</v>
      </c>
      <c r="T28" s="44">
        <v>0</v>
      </c>
      <c r="U28" s="50">
        <v>0</v>
      </c>
      <c r="V28" s="4">
        <v>0</v>
      </c>
      <c r="W28" s="51">
        <v>0</v>
      </c>
      <c r="X28" s="50">
        <v>0</v>
      </c>
      <c r="Y28" s="4">
        <v>0</v>
      </c>
      <c r="Z28" s="51">
        <v>0</v>
      </c>
      <c r="AA28" s="43">
        <v>0</v>
      </c>
      <c r="AB28" s="11">
        <v>0</v>
      </c>
      <c r="AC28" s="44">
        <v>0</v>
      </c>
      <c r="AD28" s="43">
        <v>0</v>
      </c>
      <c r="AE28" s="11">
        <v>0</v>
      </c>
      <c r="AF28" s="44">
        <v>0</v>
      </c>
      <c r="AG28" s="43">
        <v>0</v>
      </c>
      <c r="AH28" s="11">
        <v>0</v>
      </c>
      <c r="AI28" s="44">
        <v>0</v>
      </c>
      <c r="AJ28" s="43">
        <v>0</v>
      </c>
      <c r="AK28" s="11">
        <v>0</v>
      </c>
      <c r="AL28" s="44">
        <v>0</v>
      </c>
      <c r="AM28" s="43">
        <v>0</v>
      </c>
      <c r="AN28" s="11">
        <v>0</v>
      </c>
      <c r="AO28" s="44">
        <v>0</v>
      </c>
      <c r="AP28" s="43">
        <v>0</v>
      </c>
      <c r="AQ28" s="11">
        <v>0</v>
      </c>
      <c r="AR28" s="44">
        <v>0</v>
      </c>
      <c r="AS28" s="43">
        <v>0</v>
      </c>
      <c r="AT28" s="11">
        <v>0</v>
      </c>
      <c r="AU28" s="44">
        <v>0</v>
      </c>
      <c r="AV28" s="43">
        <v>0</v>
      </c>
      <c r="AW28" s="11">
        <v>0</v>
      </c>
      <c r="AX28" s="44">
        <v>0</v>
      </c>
      <c r="AY28" s="50">
        <v>0</v>
      </c>
      <c r="AZ28" s="4">
        <v>0</v>
      </c>
      <c r="BA28" s="51">
        <v>0</v>
      </c>
      <c r="BB28" s="50">
        <v>0</v>
      </c>
      <c r="BC28" s="4">
        <v>0</v>
      </c>
      <c r="BD28" s="51">
        <v>0</v>
      </c>
      <c r="BE28" s="43">
        <v>0</v>
      </c>
      <c r="BF28" s="11">
        <v>0</v>
      </c>
      <c r="BG28" s="44">
        <v>0</v>
      </c>
      <c r="BH28" s="43">
        <v>0</v>
      </c>
      <c r="BI28" s="11">
        <v>0</v>
      </c>
      <c r="BJ28" s="44">
        <v>0</v>
      </c>
      <c r="BK28" s="43">
        <v>0</v>
      </c>
      <c r="BL28" s="11">
        <v>0</v>
      </c>
      <c r="BM28" s="44">
        <v>0</v>
      </c>
      <c r="BN28" s="43">
        <v>0</v>
      </c>
      <c r="BO28" s="11">
        <v>0</v>
      </c>
      <c r="BP28" s="44">
        <v>0</v>
      </c>
      <c r="BQ28" s="43">
        <v>0</v>
      </c>
      <c r="BR28" s="11">
        <v>0</v>
      </c>
      <c r="BS28" s="44">
        <v>0</v>
      </c>
      <c r="BT28" s="43">
        <v>0</v>
      </c>
      <c r="BU28" s="11">
        <v>0</v>
      </c>
      <c r="BV28" s="44">
        <v>0</v>
      </c>
      <c r="BW28" s="43">
        <v>0</v>
      </c>
      <c r="BX28" s="11">
        <v>0</v>
      </c>
      <c r="BY28" s="44">
        <v>0</v>
      </c>
      <c r="BZ28" s="43">
        <v>0</v>
      </c>
      <c r="CA28" s="11">
        <v>0</v>
      </c>
      <c r="CB28" s="44">
        <v>0</v>
      </c>
      <c r="CC28" s="43">
        <v>0</v>
      </c>
      <c r="CD28" s="11">
        <v>0</v>
      </c>
      <c r="CE28" s="44">
        <v>0</v>
      </c>
      <c r="CF28" s="43">
        <v>0</v>
      </c>
      <c r="CG28" s="11">
        <v>0</v>
      </c>
      <c r="CH28" s="44">
        <v>0</v>
      </c>
      <c r="CI28" s="50">
        <v>0</v>
      </c>
      <c r="CJ28" s="4">
        <v>0</v>
      </c>
      <c r="CK28" s="51">
        <v>0</v>
      </c>
      <c r="CL28" s="50">
        <v>0</v>
      </c>
      <c r="CM28" s="4">
        <v>0</v>
      </c>
      <c r="CN28" s="51">
        <f t="shared" si="7"/>
        <v>0</v>
      </c>
      <c r="CO28" s="50">
        <v>0</v>
      </c>
      <c r="CP28" s="4">
        <v>0</v>
      </c>
      <c r="CQ28" s="51">
        <v>0</v>
      </c>
      <c r="CR28" s="50">
        <v>0</v>
      </c>
      <c r="CS28" s="4">
        <v>0</v>
      </c>
      <c r="CT28" s="51">
        <v>0</v>
      </c>
      <c r="CU28" s="50">
        <v>0</v>
      </c>
      <c r="CV28" s="4">
        <v>0</v>
      </c>
      <c r="CW28" s="51">
        <v>0</v>
      </c>
      <c r="CX28" s="43">
        <v>0</v>
      </c>
      <c r="CY28" s="11">
        <v>0</v>
      </c>
      <c r="CZ28" s="44">
        <v>0</v>
      </c>
      <c r="DA28" s="43">
        <v>0</v>
      </c>
      <c r="DB28" s="11">
        <v>0</v>
      </c>
      <c r="DC28" s="44">
        <v>0</v>
      </c>
      <c r="DD28" s="50">
        <v>0</v>
      </c>
      <c r="DE28" s="4">
        <v>0</v>
      </c>
      <c r="DF28" s="51">
        <v>0</v>
      </c>
      <c r="DG28" s="43">
        <v>0</v>
      </c>
      <c r="DH28" s="11">
        <v>0</v>
      </c>
      <c r="DI28" s="44">
        <v>0</v>
      </c>
      <c r="DJ28" s="6">
        <f t="shared" si="2"/>
        <v>0</v>
      </c>
      <c r="DK28" s="13">
        <f t="shared" si="3"/>
        <v>0</v>
      </c>
      <c r="DL28" s="1"/>
      <c r="DM28" s="2"/>
      <c r="DN28" s="1"/>
      <c r="DO28" s="1"/>
      <c r="DP28" s="1"/>
      <c r="DQ28" s="2"/>
      <c r="DR28" s="1"/>
      <c r="DS28" s="1"/>
      <c r="DT28" s="1"/>
    </row>
    <row r="29" spans="1:199" x14ac:dyDescent="0.25">
      <c r="A29" s="56">
        <v>2010</v>
      </c>
      <c r="B29" s="57" t="s">
        <v>15</v>
      </c>
      <c r="C29" s="43">
        <v>0</v>
      </c>
      <c r="D29" s="11">
        <v>0</v>
      </c>
      <c r="E29" s="44">
        <v>0</v>
      </c>
      <c r="F29" s="50">
        <v>0</v>
      </c>
      <c r="G29" s="4">
        <v>0</v>
      </c>
      <c r="H29" s="51">
        <v>0</v>
      </c>
      <c r="I29" s="45">
        <v>500</v>
      </c>
      <c r="J29" s="12">
        <v>1253</v>
      </c>
      <c r="K29" s="44">
        <f>J29/I29*1000</f>
        <v>2506</v>
      </c>
      <c r="L29" s="45">
        <v>3</v>
      </c>
      <c r="M29" s="12">
        <v>49</v>
      </c>
      <c r="N29" s="44">
        <f t="shared" si="8"/>
        <v>16333.333333333332</v>
      </c>
      <c r="O29" s="43">
        <v>0</v>
      </c>
      <c r="P29" s="11">
        <v>0</v>
      </c>
      <c r="Q29" s="44">
        <v>0</v>
      </c>
      <c r="R29" s="45">
        <v>739</v>
      </c>
      <c r="S29" s="12">
        <v>4600</v>
      </c>
      <c r="T29" s="44">
        <f t="shared" si="6"/>
        <v>6224.6278755074427</v>
      </c>
      <c r="U29" s="50">
        <v>0</v>
      </c>
      <c r="V29" s="4">
        <v>0</v>
      </c>
      <c r="W29" s="51">
        <v>0</v>
      </c>
      <c r="X29" s="50">
        <v>0</v>
      </c>
      <c r="Y29" s="4">
        <v>0</v>
      </c>
      <c r="Z29" s="51">
        <v>0</v>
      </c>
      <c r="AA29" s="43">
        <v>0</v>
      </c>
      <c r="AB29" s="11">
        <v>0</v>
      </c>
      <c r="AC29" s="44">
        <v>0</v>
      </c>
      <c r="AD29" s="43">
        <v>0</v>
      </c>
      <c r="AE29" s="11">
        <v>0</v>
      </c>
      <c r="AF29" s="44">
        <v>0</v>
      </c>
      <c r="AG29" s="43">
        <v>0</v>
      </c>
      <c r="AH29" s="11">
        <v>0</v>
      </c>
      <c r="AI29" s="44">
        <v>0</v>
      </c>
      <c r="AJ29" s="43">
        <v>0</v>
      </c>
      <c r="AK29" s="11">
        <v>0</v>
      </c>
      <c r="AL29" s="44">
        <v>0</v>
      </c>
      <c r="AM29" s="43">
        <v>0</v>
      </c>
      <c r="AN29" s="11">
        <v>0</v>
      </c>
      <c r="AO29" s="44">
        <v>0</v>
      </c>
      <c r="AP29" s="43">
        <v>0</v>
      </c>
      <c r="AQ29" s="11">
        <v>0</v>
      </c>
      <c r="AR29" s="44">
        <v>0</v>
      </c>
      <c r="AS29" s="43">
        <v>0</v>
      </c>
      <c r="AT29" s="11">
        <v>0</v>
      </c>
      <c r="AU29" s="44">
        <v>0</v>
      </c>
      <c r="AV29" s="43">
        <v>0</v>
      </c>
      <c r="AW29" s="11">
        <v>0</v>
      </c>
      <c r="AX29" s="44">
        <v>0</v>
      </c>
      <c r="AY29" s="50">
        <v>0</v>
      </c>
      <c r="AZ29" s="4">
        <v>0</v>
      </c>
      <c r="BA29" s="51">
        <v>0</v>
      </c>
      <c r="BB29" s="50">
        <v>0</v>
      </c>
      <c r="BC29" s="4">
        <v>0</v>
      </c>
      <c r="BD29" s="51">
        <v>0</v>
      </c>
      <c r="BE29" s="43">
        <v>0</v>
      </c>
      <c r="BF29" s="11">
        <v>0</v>
      </c>
      <c r="BG29" s="44">
        <v>0</v>
      </c>
      <c r="BH29" s="43">
        <v>0</v>
      </c>
      <c r="BI29" s="11">
        <v>0</v>
      </c>
      <c r="BJ29" s="44">
        <v>0</v>
      </c>
      <c r="BK29" s="43">
        <v>0</v>
      </c>
      <c r="BL29" s="11">
        <v>0</v>
      </c>
      <c r="BM29" s="44">
        <v>0</v>
      </c>
      <c r="BN29" s="43">
        <v>0</v>
      </c>
      <c r="BO29" s="11">
        <v>0</v>
      </c>
      <c r="BP29" s="44">
        <v>0</v>
      </c>
      <c r="BQ29" s="43">
        <v>0</v>
      </c>
      <c r="BR29" s="11">
        <v>0</v>
      </c>
      <c r="BS29" s="44">
        <v>0</v>
      </c>
      <c r="BT29" s="45">
        <v>40</v>
      </c>
      <c r="BU29" s="12">
        <v>298</v>
      </c>
      <c r="BV29" s="44">
        <f>BU29/BT29*1000</f>
        <v>7450</v>
      </c>
      <c r="BW29" s="43">
        <v>0</v>
      </c>
      <c r="BX29" s="11">
        <v>0</v>
      </c>
      <c r="BY29" s="44">
        <v>0</v>
      </c>
      <c r="BZ29" s="43">
        <v>0</v>
      </c>
      <c r="CA29" s="11">
        <v>0</v>
      </c>
      <c r="CB29" s="44">
        <v>0</v>
      </c>
      <c r="CC29" s="43">
        <v>0</v>
      </c>
      <c r="CD29" s="11">
        <v>0</v>
      </c>
      <c r="CE29" s="44">
        <v>0</v>
      </c>
      <c r="CF29" s="43">
        <v>0</v>
      </c>
      <c r="CG29" s="11">
        <v>0</v>
      </c>
      <c r="CH29" s="44">
        <v>0</v>
      </c>
      <c r="CI29" s="50">
        <v>0</v>
      </c>
      <c r="CJ29" s="4">
        <v>0</v>
      </c>
      <c r="CK29" s="51">
        <v>0</v>
      </c>
      <c r="CL29" s="50">
        <v>0</v>
      </c>
      <c r="CM29" s="4">
        <v>0</v>
      </c>
      <c r="CN29" s="51">
        <f t="shared" si="7"/>
        <v>0</v>
      </c>
      <c r="CO29" s="50">
        <v>0</v>
      </c>
      <c r="CP29" s="4">
        <v>0</v>
      </c>
      <c r="CQ29" s="51">
        <v>0</v>
      </c>
      <c r="CR29" s="50">
        <v>0</v>
      </c>
      <c r="CS29" s="4">
        <v>0</v>
      </c>
      <c r="CT29" s="51">
        <v>0</v>
      </c>
      <c r="CU29" s="50">
        <v>0</v>
      </c>
      <c r="CV29" s="4">
        <v>0</v>
      </c>
      <c r="CW29" s="51">
        <v>0</v>
      </c>
      <c r="CX29" s="43">
        <v>0</v>
      </c>
      <c r="CY29" s="11">
        <v>0</v>
      </c>
      <c r="CZ29" s="44">
        <v>0</v>
      </c>
      <c r="DA29" s="43">
        <v>0</v>
      </c>
      <c r="DB29" s="11">
        <v>0</v>
      </c>
      <c r="DC29" s="44">
        <v>0</v>
      </c>
      <c r="DD29" s="50">
        <v>0</v>
      </c>
      <c r="DE29" s="4">
        <v>0</v>
      </c>
      <c r="DF29" s="51">
        <v>0</v>
      </c>
      <c r="DG29" s="45">
        <v>18</v>
      </c>
      <c r="DH29" s="12">
        <v>121</v>
      </c>
      <c r="DI29" s="44">
        <f>DH29/DG29*1000</f>
        <v>6722.2222222222226</v>
      </c>
      <c r="DJ29" s="6">
        <f t="shared" si="2"/>
        <v>1300</v>
      </c>
      <c r="DK29" s="13">
        <f t="shared" si="3"/>
        <v>6321</v>
      </c>
      <c r="DL29" s="1"/>
      <c r="DM29" s="2"/>
      <c r="DN29" s="1"/>
      <c r="DO29" s="1"/>
      <c r="DP29" s="1"/>
      <c r="DQ29" s="2"/>
      <c r="DR29" s="1"/>
      <c r="DS29" s="1"/>
      <c r="DT29" s="1"/>
    </row>
    <row r="30" spans="1:199" x14ac:dyDescent="0.25">
      <c r="A30" s="56">
        <v>2010</v>
      </c>
      <c r="B30" s="57" t="s">
        <v>16</v>
      </c>
      <c r="C30" s="43">
        <v>0</v>
      </c>
      <c r="D30" s="11">
        <v>0</v>
      </c>
      <c r="E30" s="44">
        <v>0</v>
      </c>
      <c r="F30" s="50">
        <v>0</v>
      </c>
      <c r="G30" s="4">
        <v>0</v>
      </c>
      <c r="H30" s="51">
        <v>0</v>
      </c>
      <c r="I30" s="43">
        <v>0</v>
      </c>
      <c r="J30" s="11">
        <v>0</v>
      </c>
      <c r="K30" s="44">
        <v>0</v>
      </c>
      <c r="L30" s="43">
        <v>0</v>
      </c>
      <c r="M30" s="11">
        <v>0</v>
      </c>
      <c r="N30" s="44">
        <v>0</v>
      </c>
      <c r="O30" s="43">
        <v>0</v>
      </c>
      <c r="P30" s="11">
        <v>0</v>
      </c>
      <c r="Q30" s="44">
        <v>0</v>
      </c>
      <c r="R30" s="45">
        <v>430</v>
      </c>
      <c r="S30" s="12">
        <v>2332</v>
      </c>
      <c r="T30" s="44">
        <f t="shared" si="6"/>
        <v>5423.2558139534885</v>
      </c>
      <c r="U30" s="50">
        <v>0</v>
      </c>
      <c r="V30" s="4">
        <v>0</v>
      </c>
      <c r="W30" s="51">
        <v>0</v>
      </c>
      <c r="X30" s="50">
        <v>0</v>
      </c>
      <c r="Y30" s="4">
        <v>0</v>
      </c>
      <c r="Z30" s="51">
        <v>0</v>
      </c>
      <c r="AA30" s="43">
        <v>0</v>
      </c>
      <c r="AB30" s="11">
        <v>0</v>
      </c>
      <c r="AC30" s="44">
        <v>0</v>
      </c>
      <c r="AD30" s="43">
        <v>0</v>
      </c>
      <c r="AE30" s="11">
        <v>0</v>
      </c>
      <c r="AF30" s="44">
        <v>0</v>
      </c>
      <c r="AG30" s="43">
        <v>0</v>
      </c>
      <c r="AH30" s="11">
        <v>0</v>
      </c>
      <c r="AI30" s="44">
        <v>0</v>
      </c>
      <c r="AJ30" s="43">
        <v>0</v>
      </c>
      <c r="AK30" s="11">
        <v>0</v>
      </c>
      <c r="AL30" s="44">
        <v>0</v>
      </c>
      <c r="AM30" s="43">
        <v>0</v>
      </c>
      <c r="AN30" s="11">
        <v>0</v>
      </c>
      <c r="AO30" s="44">
        <v>0</v>
      </c>
      <c r="AP30" s="43">
        <v>0</v>
      </c>
      <c r="AQ30" s="11">
        <v>0</v>
      </c>
      <c r="AR30" s="44">
        <v>0</v>
      </c>
      <c r="AS30" s="43">
        <v>0</v>
      </c>
      <c r="AT30" s="11">
        <v>0</v>
      </c>
      <c r="AU30" s="44">
        <v>0</v>
      </c>
      <c r="AV30" s="43">
        <v>0</v>
      </c>
      <c r="AW30" s="11">
        <v>0</v>
      </c>
      <c r="AX30" s="44">
        <v>0</v>
      </c>
      <c r="AY30" s="50">
        <v>0</v>
      </c>
      <c r="AZ30" s="4">
        <v>0</v>
      </c>
      <c r="BA30" s="51">
        <v>0</v>
      </c>
      <c r="BB30" s="50">
        <v>0</v>
      </c>
      <c r="BC30" s="4">
        <v>0</v>
      </c>
      <c r="BD30" s="51">
        <v>0</v>
      </c>
      <c r="BE30" s="43">
        <v>0</v>
      </c>
      <c r="BF30" s="11">
        <v>0</v>
      </c>
      <c r="BG30" s="44">
        <v>0</v>
      </c>
      <c r="BH30" s="43">
        <v>0</v>
      </c>
      <c r="BI30" s="11">
        <v>0</v>
      </c>
      <c r="BJ30" s="44">
        <v>0</v>
      </c>
      <c r="BK30" s="43">
        <v>0</v>
      </c>
      <c r="BL30" s="11">
        <v>0</v>
      </c>
      <c r="BM30" s="44">
        <v>0</v>
      </c>
      <c r="BN30" s="43">
        <v>0</v>
      </c>
      <c r="BO30" s="11">
        <v>0</v>
      </c>
      <c r="BP30" s="44">
        <v>0</v>
      </c>
      <c r="BQ30" s="43">
        <v>0</v>
      </c>
      <c r="BR30" s="11">
        <v>0</v>
      </c>
      <c r="BS30" s="44">
        <v>0</v>
      </c>
      <c r="BT30" s="45">
        <v>20</v>
      </c>
      <c r="BU30" s="12">
        <v>163</v>
      </c>
      <c r="BV30" s="44">
        <f>BU30/BT30*1000</f>
        <v>8150</v>
      </c>
      <c r="BW30" s="43">
        <v>0</v>
      </c>
      <c r="BX30" s="11">
        <v>0</v>
      </c>
      <c r="BY30" s="44">
        <v>0</v>
      </c>
      <c r="BZ30" s="45">
        <v>700</v>
      </c>
      <c r="CA30" s="12">
        <v>4263</v>
      </c>
      <c r="CB30" s="44">
        <f>CA30/BZ30*1000</f>
        <v>6090</v>
      </c>
      <c r="CC30" s="43">
        <v>0</v>
      </c>
      <c r="CD30" s="11">
        <v>0</v>
      </c>
      <c r="CE30" s="44">
        <v>0</v>
      </c>
      <c r="CF30" s="43">
        <v>0</v>
      </c>
      <c r="CG30" s="11">
        <v>0</v>
      </c>
      <c r="CH30" s="44">
        <v>0</v>
      </c>
      <c r="CI30" s="50">
        <v>0</v>
      </c>
      <c r="CJ30" s="4">
        <v>0</v>
      </c>
      <c r="CK30" s="51">
        <v>0</v>
      </c>
      <c r="CL30" s="50">
        <v>0</v>
      </c>
      <c r="CM30" s="4">
        <v>0</v>
      </c>
      <c r="CN30" s="51">
        <f t="shared" si="7"/>
        <v>0</v>
      </c>
      <c r="CO30" s="50">
        <v>0</v>
      </c>
      <c r="CP30" s="4">
        <v>0</v>
      </c>
      <c r="CQ30" s="51">
        <v>0</v>
      </c>
      <c r="CR30" s="50">
        <v>0</v>
      </c>
      <c r="CS30" s="4">
        <v>0</v>
      </c>
      <c r="CT30" s="51">
        <v>0</v>
      </c>
      <c r="CU30" s="50">
        <v>0</v>
      </c>
      <c r="CV30" s="4">
        <v>0</v>
      </c>
      <c r="CW30" s="51">
        <v>0</v>
      </c>
      <c r="CX30" s="43">
        <v>0</v>
      </c>
      <c r="CY30" s="11">
        <v>0</v>
      </c>
      <c r="CZ30" s="44">
        <v>0</v>
      </c>
      <c r="DA30" s="43">
        <v>0</v>
      </c>
      <c r="DB30" s="11">
        <v>0</v>
      </c>
      <c r="DC30" s="44">
        <v>0</v>
      </c>
      <c r="DD30" s="50">
        <v>0</v>
      </c>
      <c r="DE30" s="4">
        <v>0</v>
      </c>
      <c r="DF30" s="51">
        <v>0</v>
      </c>
      <c r="DG30" s="43">
        <v>0</v>
      </c>
      <c r="DH30" s="11">
        <v>0</v>
      </c>
      <c r="DI30" s="44">
        <v>0</v>
      </c>
      <c r="DJ30" s="6">
        <f t="shared" si="2"/>
        <v>1150</v>
      </c>
      <c r="DK30" s="13">
        <f t="shared" si="3"/>
        <v>6758</v>
      </c>
      <c r="DL30" s="1"/>
      <c r="DM30" s="2"/>
      <c r="DN30" s="1"/>
      <c r="DO30" s="1"/>
      <c r="DP30" s="1"/>
      <c r="DQ30" s="2"/>
      <c r="DR30" s="1"/>
      <c r="DS30" s="1"/>
      <c r="DT30" s="1"/>
    </row>
    <row r="31" spans="1:199" ht="15.75" thickBot="1" x14ac:dyDescent="0.3">
      <c r="A31" s="58"/>
      <c r="B31" s="59" t="s">
        <v>17</v>
      </c>
      <c r="C31" s="46">
        <f>SUM(C19:C30)</f>
        <v>0</v>
      </c>
      <c r="D31" s="35">
        <f>SUM(D19:D30)</f>
        <v>0</v>
      </c>
      <c r="E31" s="47"/>
      <c r="F31" s="46">
        <f>SUM(F19:F30)</f>
        <v>0</v>
      </c>
      <c r="G31" s="35">
        <f>SUM(G19:G30)</f>
        <v>0</v>
      </c>
      <c r="H31" s="47"/>
      <c r="I31" s="46">
        <f>SUM(I19:I30)</f>
        <v>500</v>
      </c>
      <c r="J31" s="35">
        <f>SUM(J19:J30)</f>
        <v>1253</v>
      </c>
      <c r="K31" s="47"/>
      <c r="L31" s="46">
        <f>SUM(L19:L30)</f>
        <v>6</v>
      </c>
      <c r="M31" s="35">
        <f>SUM(M19:M30)</f>
        <v>85</v>
      </c>
      <c r="N31" s="47"/>
      <c r="O31" s="46">
        <f>SUM(O19:O30)</f>
        <v>4</v>
      </c>
      <c r="P31" s="35">
        <f>SUM(P19:P30)</f>
        <v>52</v>
      </c>
      <c r="Q31" s="47"/>
      <c r="R31" s="46">
        <f>SUM(R19:R30)</f>
        <v>3728</v>
      </c>
      <c r="S31" s="35">
        <f>SUM(S19:S30)</f>
        <v>22140</v>
      </c>
      <c r="T31" s="47"/>
      <c r="U31" s="46">
        <f>SUM(U19:U30)</f>
        <v>0</v>
      </c>
      <c r="V31" s="35">
        <f>SUM(V19:V30)</f>
        <v>0</v>
      </c>
      <c r="W31" s="47"/>
      <c r="X31" s="46">
        <f>SUM(X19:X30)</f>
        <v>0</v>
      </c>
      <c r="Y31" s="35">
        <f>SUM(Y19:Y30)</f>
        <v>0</v>
      </c>
      <c r="Z31" s="47"/>
      <c r="AA31" s="46">
        <f>SUM(AA19:AA30)</f>
        <v>0</v>
      </c>
      <c r="AB31" s="35">
        <f>SUM(AB19:AB30)</f>
        <v>0</v>
      </c>
      <c r="AC31" s="47"/>
      <c r="AD31" s="46">
        <f>SUM(AD19:AD30)</f>
        <v>0</v>
      </c>
      <c r="AE31" s="35">
        <f>SUM(AE19:AE30)</f>
        <v>0</v>
      </c>
      <c r="AF31" s="47"/>
      <c r="AG31" s="46">
        <f>SUM(AG19:AG30)</f>
        <v>0</v>
      </c>
      <c r="AH31" s="35">
        <f>SUM(AH19:AH30)</f>
        <v>0</v>
      </c>
      <c r="AI31" s="47"/>
      <c r="AJ31" s="46">
        <f>SUM(AJ19:AJ30)</f>
        <v>3</v>
      </c>
      <c r="AK31" s="35">
        <f>SUM(AK19:AK30)</f>
        <v>45</v>
      </c>
      <c r="AL31" s="47"/>
      <c r="AM31" s="46">
        <f>SUM(AM19:AM30)</f>
        <v>0</v>
      </c>
      <c r="AN31" s="35">
        <f>SUM(AN19:AN30)</f>
        <v>0</v>
      </c>
      <c r="AO31" s="47"/>
      <c r="AP31" s="46">
        <f>SUM(AP19:AP30)</f>
        <v>21</v>
      </c>
      <c r="AQ31" s="35">
        <f>SUM(AQ19:AQ30)</f>
        <v>25</v>
      </c>
      <c r="AR31" s="47"/>
      <c r="AS31" s="46">
        <f>SUM(AS19:AS30)</f>
        <v>0</v>
      </c>
      <c r="AT31" s="35">
        <f>SUM(AT19:AT30)</f>
        <v>0</v>
      </c>
      <c r="AU31" s="47"/>
      <c r="AV31" s="46">
        <f>SUM(AV19:AV30)</f>
        <v>103</v>
      </c>
      <c r="AW31" s="35">
        <f>SUM(AW19:AW30)</f>
        <v>847</v>
      </c>
      <c r="AX31" s="47"/>
      <c r="AY31" s="46">
        <f>SUM(AY19:AY30)</f>
        <v>0</v>
      </c>
      <c r="AZ31" s="35">
        <f>SUM(AZ19:AZ30)</f>
        <v>0</v>
      </c>
      <c r="BA31" s="47"/>
      <c r="BB31" s="46">
        <f>SUM(BB19:BB30)</f>
        <v>0</v>
      </c>
      <c r="BC31" s="35">
        <f>SUM(BC19:BC30)</f>
        <v>0</v>
      </c>
      <c r="BD31" s="47"/>
      <c r="BE31" s="46">
        <f>SUM(BE19:BE30)</f>
        <v>0</v>
      </c>
      <c r="BF31" s="35">
        <f>SUM(BF19:BF30)</f>
        <v>0</v>
      </c>
      <c r="BG31" s="47"/>
      <c r="BH31" s="46">
        <f>SUM(BH19:BH30)</f>
        <v>0</v>
      </c>
      <c r="BI31" s="35">
        <f>SUM(BI19:BI30)</f>
        <v>0</v>
      </c>
      <c r="BJ31" s="47"/>
      <c r="BK31" s="46">
        <f>SUM(BK19:BK30)</f>
        <v>0</v>
      </c>
      <c r="BL31" s="35">
        <f>SUM(BL19:BL30)</f>
        <v>0</v>
      </c>
      <c r="BM31" s="47"/>
      <c r="BN31" s="46">
        <f>SUM(BN19:BN30)</f>
        <v>0</v>
      </c>
      <c r="BO31" s="35">
        <f>SUM(BO19:BO30)</f>
        <v>0</v>
      </c>
      <c r="BP31" s="47"/>
      <c r="BQ31" s="46">
        <f>SUM(BQ19:BQ30)</f>
        <v>0</v>
      </c>
      <c r="BR31" s="35">
        <f>SUM(BR19:BR30)</f>
        <v>0</v>
      </c>
      <c r="BS31" s="47"/>
      <c r="BT31" s="46">
        <f>SUM(BT19:BT30)</f>
        <v>60</v>
      </c>
      <c r="BU31" s="35">
        <f>SUM(BU19:BU30)</f>
        <v>461</v>
      </c>
      <c r="BV31" s="47"/>
      <c r="BW31" s="46">
        <f>SUM(BW19:BW30)</f>
        <v>40</v>
      </c>
      <c r="BX31" s="35">
        <f>SUM(BX19:BX30)</f>
        <v>299</v>
      </c>
      <c r="BY31" s="47"/>
      <c r="BZ31" s="46">
        <f>SUM(BZ19:BZ30)</f>
        <v>13596</v>
      </c>
      <c r="CA31" s="35">
        <f>SUM(CA19:CA30)</f>
        <v>43831</v>
      </c>
      <c r="CB31" s="47"/>
      <c r="CC31" s="46">
        <f>SUM(CC19:CC30)</f>
        <v>0</v>
      </c>
      <c r="CD31" s="35">
        <f>SUM(CD19:CD30)</f>
        <v>0</v>
      </c>
      <c r="CE31" s="47"/>
      <c r="CF31" s="46">
        <f>SUM(CF19:CF30)</f>
        <v>0</v>
      </c>
      <c r="CG31" s="35">
        <f>SUM(CG19:CG30)</f>
        <v>0</v>
      </c>
      <c r="CH31" s="47"/>
      <c r="CI31" s="46">
        <f>SUM(CI19:CI30)</f>
        <v>0</v>
      </c>
      <c r="CJ31" s="35">
        <f>SUM(CJ19:CJ30)</f>
        <v>0</v>
      </c>
      <c r="CK31" s="47"/>
      <c r="CL31" s="46">
        <f t="shared" ref="CL31:CM31" si="9">SUM(CL19:CL30)</f>
        <v>0</v>
      </c>
      <c r="CM31" s="35">
        <f t="shared" si="9"/>
        <v>0</v>
      </c>
      <c r="CN31" s="47"/>
      <c r="CO31" s="46">
        <f>SUM(CO19:CO30)</f>
        <v>0</v>
      </c>
      <c r="CP31" s="35">
        <f>SUM(CP19:CP30)</f>
        <v>0</v>
      </c>
      <c r="CQ31" s="47"/>
      <c r="CR31" s="46">
        <f>SUM(CR19:CR30)</f>
        <v>0</v>
      </c>
      <c r="CS31" s="35">
        <f>SUM(CS19:CS30)</f>
        <v>0</v>
      </c>
      <c r="CT31" s="47"/>
      <c r="CU31" s="46">
        <f>SUM(CU19:CU30)</f>
        <v>0</v>
      </c>
      <c r="CV31" s="35">
        <f>SUM(CV19:CV30)</f>
        <v>0</v>
      </c>
      <c r="CW31" s="47"/>
      <c r="CX31" s="46">
        <f>SUM(CX19:CX30)</f>
        <v>0</v>
      </c>
      <c r="CY31" s="35">
        <f>SUM(CY19:CY30)</f>
        <v>0</v>
      </c>
      <c r="CZ31" s="47"/>
      <c r="DA31" s="46">
        <f>SUM(DA19:DA30)</f>
        <v>0</v>
      </c>
      <c r="DB31" s="35">
        <f>SUM(DB19:DB30)</f>
        <v>0</v>
      </c>
      <c r="DC31" s="47"/>
      <c r="DD31" s="46">
        <f>SUM(DD19:DD30)</f>
        <v>0</v>
      </c>
      <c r="DE31" s="35">
        <f>SUM(DE19:DE30)</f>
        <v>0</v>
      </c>
      <c r="DF31" s="47"/>
      <c r="DG31" s="46">
        <f>SUM(DG19:DG30)</f>
        <v>18</v>
      </c>
      <c r="DH31" s="35">
        <f>SUM(DH19:DH30)</f>
        <v>121</v>
      </c>
      <c r="DI31" s="47"/>
      <c r="DJ31" s="36">
        <f t="shared" si="2"/>
        <v>18079</v>
      </c>
      <c r="DK31" s="37">
        <f t="shared" si="3"/>
        <v>69159</v>
      </c>
      <c r="DL31" s="1"/>
      <c r="DM31" s="2"/>
      <c r="DN31" s="1"/>
      <c r="DO31" s="1"/>
      <c r="DP31" s="1"/>
      <c r="DQ31" s="2"/>
      <c r="DR31" s="1"/>
      <c r="DS31" s="1"/>
      <c r="DT31" s="1"/>
      <c r="DY31" s="5"/>
      <c r="ED31" s="5"/>
      <c r="EI31" s="5"/>
      <c r="EN31" s="5"/>
      <c r="ES31" s="5"/>
      <c r="EX31" s="5"/>
      <c r="FC31" s="5"/>
      <c r="FH31" s="5"/>
      <c r="FM31" s="5"/>
      <c r="FR31" s="5"/>
      <c r="FW31" s="5"/>
      <c r="GB31" s="5"/>
      <c r="GG31" s="5"/>
      <c r="GL31" s="5"/>
      <c r="GQ31" s="5"/>
    </row>
    <row r="32" spans="1:199" x14ac:dyDescent="0.25">
      <c r="A32" s="56">
        <v>2011</v>
      </c>
      <c r="B32" s="57" t="s">
        <v>5</v>
      </c>
      <c r="C32" s="45">
        <v>0</v>
      </c>
      <c r="D32" s="12">
        <v>0</v>
      </c>
      <c r="E32" s="44">
        <v>0</v>
      </c>
      <c r="F32" s="48">
        <v>0</v>
      </c>
      <c r="G32" s="20">
        <v>0</v>
      </c>
      <c r="H32" s="51">
        <v>0</v>
      </c>
      <c r="I32" s="43">
        <v>0</v>
      </c>
      <c r="J32" s="11">
        <v>0</v>
      </c>
      <c r="K32" s="44">
        <v>0</v>
      </c>
      <c r="L32" s="45">
        <v>1</v>
      </c>
      <c r="M32" s="12">
        <v>15</v>
      </c>
      <c r="N32" s="44">
        <f>M32/L32*1000</f>
        <v>15000</v>
      </c>
      <c r="O32" s="43">
        <v>0</v>
      </c>
      <c r="P32" s="11">
        <v>0</v>
      </c>
      <c r="Q32" s="44">
        <v>0</v>
      </c>
      <c r="R32" s="45">
        <v>288</v>
      </c>
      <c r="S32" s="12">
        <v>1783</v>
      </c>
      <c r="T32" s="44">
        <f t="shared" ref="T32:T43" si="10">S32/R32*1000</f>
        <v>6190.9722222222226</v>
      </c>
      <c r="U32" s="48">
        <v>0</v>
      </c>
      <c r="V32" s="20">
        <v>0</v>
      </c>
      <c r="W32" s="51">
        <v>0</v>
      </c>
      <c r="X32" s="48">
        <v>0</v>
      </c>
      <c r="Y32" s="20">
        <v>0</v>
      </c>
      <c r="Z32" s="51">
        <v>0</v>
      </c>
      <c r="AA32" s="43">
        <v>0</v>
      </c>
      <c r="AB32" s="11">
        <v>0</v>
      </c>
      <c r="AC32" s="44">
        <v>0</v>
      </c>
      <c r="AD32" s="43">
        <v>0</v>
      </c>
      <c r="AE32" s="11">
        <v>0</v>
      </c>
      <c r="AF32" s="44">
        <v>0</v>
      </c>
      <c r="AG32" s="43">
        <v>0</v>
      </c>
      <c r="AH32" s="11">
        <v>0</v>
      </c>
      <c r="AI32" s="44">
        <v>0</v>
      </c>
      <c r="AJ32" s="43">
        <v>0</v>
      </c>
      <c r="AK32" s="11">
        <v>0</v>
      </c>
      <c r="AL32" s="44">
        <v>0</v>
      </c>
      <c r="AM32" s="43">
        <v>0</v>
      </c>
      <c r="AN32" s="11">
        <v>0</v>
      </c>
      <c r="AO32" s="44">
        <v>0</v>
      </c>
      <c r="AP32" s="43">
        <v>0</v>
      </c>
      <c r="AQ32" s="11">
        <v>0</v>
      </c>
      <c r="AR32" s="44">
        <v>0</v>
      </c>
      <c r="AS32" s="43">
        <v>0</v>
      </c>
      <c r="AT32" s="11">
        <v>0</v>
      </c>
      <c r="AU32" s="44">
        <v>0</v>
      </c>
      <c r="AV32" s="43">
        <v>0</v>
      </c>
      <c r="AW32" s="11">
        <v>0</v>
      </c>
      <c r="AX32" s="44">
        <v>0</v>
      </c>
      <c r="AY32" s="48">
        <v>0</v>
      </c>
      <c r="AZ32" s="20">
        <v>0</v>
      </c>
      <c r="BA32" s="51">
        <v>0</v>
      </c>
      <c r="BB32" s="48">
        <v>0</v>
      </c>
      <c r="BC32" s="20">
        <v>0</v>
      </c>
      <c r="BD32" s="51">
        <v>0</v>
      </c>
      <c r="BE32" s="43">
        <v>0</v>
      </c>
      <c r="BF32" s="11">
        <v>0</v>
      </c>
      <c r="BG32" s="44">
        <v>0</v>
      </c>
      <c r="BH32" s="43">
        <v>0</v>
      </c>
      <c r="BI32" s="11">
        <v>0</v>
      </c>
      <c r="BJ32" s="44">
        <v>0</v>
      </c>
      <c r="BK32" s="43">
        <v>0</v>
      </c>
      <c r="BL32" s="11">
        <v>0</v>
      </c>
      <c r="BM32" s="44">
        <v>0</v>
      </c>
      <c r="BN32" s="43">
        <v>0</v>
      </c>
      <c r="BO32" s="11">
        <v>0</v>
      </c>
      <c r="BP32" s="44">
        <v>0</v>
      </c>
      <c r="BQ32" s="45">
        <v>540</v>
      </c>
      <c r="BR32" s="12">
        <v>1123</v>
      </c>
      <c r="BS32" s="44">
        <f>BR32/BQ32*1000</f>
        <v>2079.6296296296296</v>
      </c>
      <c r="BT32" s="43">
        <v>0</v>
      </c>
      <c r="BU32" s="11">
        <v>0</v>
      </c>
      <c r="BV32" s="44">
        <v>0</v>
      </c>
      <c r="BW32" s="43">
        <v>0</v>
      </c>
      <c r="BX32" s="11">
        <v>0</v>
      </c>
      <c r="BY32" s="44">
        <v>0</v>
      </c>
      <c r="BZ32" s="43">
        <v>0</v>
      </c>
      <c r="CA32" s="11">
        <v>0</v>
      </c>
      <c r="CB32" s="44">
        <v>0</v>
      </c>
      <c r="CC32" s="43">
        <v>0</v>
      </c>
      <c r="CD32" s="11">
        <v>0</v>
      </c>
      <c r="CE32" s="44">
        <v>0</v>
      </c>
      <c r="CF32" s="43">
        <v>0</v>
      </c>
      <c r="CG32" s="11">
        <v>0</v>
      </c>
      <c r="CH32" s="44">
        <v>0</v>
      </c>
      <c r="CI32" s="48">
        <v>0</v>
      </c>
      <c r="CJ32" s="20">
        <v>0</v>
      </c>
      <c r="CK32" s="51">
        <v>0</v>
      </c>
      <c r="CL32" s="48">
        <v>0</v>
      </c>
      <c r="CM32" s="20">
        <v>0</v>
      </c>
      <c r="CN32" s="51">
        <f t="shared" ref="CN32:CN95" si="11">IF(CL32=0,0,CM32/CL32*1000)</f>
        <v>0</v>
      </c>
      <c r="CO32" s="48">
        <v>0</v>
      </c>
      <c r="CP32" s="20">
        <v>0</v>
      </c>
      <c r="CQ32" s="51">
        <v>0</v>
      </c>
      <c r="CR32" s="48">
        <v>0</v>
      </c>
      <c r="CS32" s="20">
        <v>0</v>
      </c>
      <c r="CT32" s="51">
        <v>0</v>
      </c>
      <c r="CU32" s="48">
        <v>0</v>
      </c>
      <c r="CV32" s="20">
        <v>0</v>
      </c>
      <c r="CW32" s="51">
        <v>0</v>
      </c>
      <c r="CX32" s="43">
        <v>0</v>
      </c>
      <c r="CY32" s="11">
        <v>0</v>
      </c>
      <c r="CZ32" s="44">
        <v>0</v>
      </c>
      <c r="DA32" s="43">
        <v>0</v>
      </c>
      <c r="DB32" s="11">
        <v>0</v>
      </c>
      <c r="DC32" s="44">
        <v>0</v>
      </c>
      <c r="DD32" s="43">
        <v>0</v>
      </c>
      <c r="DE32" s="11">
        <v>0</v>
      </c>
      <c r="DF32" s="44">
        <v>0</v>
      </c>
      <c r="DG32" s="43">
        <v>0</v>
      </c>
      <c r="DH32" s="11">
        <v>0</v>
      </c>
      <c r="DI32" s="44">
        <v>0</v>
      </c>
      <c r="DJ32" s="6">
        <f t="shared" si="2"/>
        <v>829</v>
      </c>
      <c r="DK32" s="13">
        <f t="shared" si="3"/>
        <v>2921</v>
      </c>
      <c r="DL32" s="1"/>
      <c r="DM32" s="2"/>
      <c r="DN32" s="1"/>
      <c r="DO32" s="1"/>
      <c r="DP32" s="1"/>
      <c r="DQ32" s="2"/>
      <c r="DR32" s="1"/>
      <c r="DS32" s="1"/>
      <c r="DT32" s="1"/>
    </row>
    <row r="33" spans="1:199" x14ac:dyDescent="0.25">
      <c r="A33" s="56">
        <v>2011</v>
      </c>
      <c r="B33" s="57" t="s">
        <v>6</v>
      </c>
      <c r="C33" s="43">
        <v>0</v>
      </c>
      <c r="D33" s="11">
        <v>0</v>
      </c>
      <c r="E33" s="44">
        <v>0</v>
      </c>
      <c r="F33" s="50">
        <v>0</v>
      </c>
      <c r="G33" s="4">
        <v>0</v>
      </c>
      <c r="H33" s="51">
        <v>0</v>
      </c>
      <c r="I33" s="43">
        <v>0</v>
      </c>
      <c r="J33" s="11">
        <v>0</v>
      </c>
      <c r="K33" s="44">
        <v>0</v>
      </c>
      <c r="L33" s="43">
        <v>0</v>
      </c>
      <c r="M33" s="11">
        <v>0</v>
      </c>
      <c r="N33" s="44">
        <v>0</v>
      </c>
      <c r="O33" s="43">
        <v>0</v>
      </c>
      <c r="P33" s="11">
        <v>0</v>
      </c>
      <c r="Q33" s="44">
        <v>0</v>
      </c>
      <c r="R33" s="45">
        <v>71</v>
      </c>
      <c r="S33" s="12">
        <v>516</v>
      </c>
      <c r="T33" s="44">
        <f t="shared" si="10"/>
        <v>7267.6056338028166</v>
      </c>
      <c r="U33" s="50">
        <v>0</v>
      </c>
      <c r="V33" s="4">
        <v>0</v>
      </c>
      <c r="W33" s="51">
        <v>0</v>
      </c>
      <c r="X33" s="50">
        <v>0</v>
      </c>
      <c r="Y33" s="4">
        <v>0</v>
      </c>
      <c r="Z33" s="51">
        <v>0</v>
      </c>
      <c r="AA33" s="43">
        <v>0</v>
      </c>
      <c r="AB33" s="11">
        <v>0</v>
      </c>
      <c r="AC33" s="44">
        <v>0</v>
      </c>
      <c r="AD33" s="43">
        <v>0</v>
      </c>
      <c r="AE33" s="11">
        <v>0</v>
      </c>
      <c r="AF33" s="44">
        <v>0</v>
      </c>
      <c r="AG33" s="43">
        <v>0</v>
      </c>
      <c r="AH33" s="11">
        <v>0</v>
      </c>
      <c r="AI33" s="44">
        <v>0</v>
      </c>
      <c r="AJ33" s="45">
        <v>1</v>
      </c>
      <c r="AK33" s="12">
        <v>18</v>
      </c>
      <c r="AL33" s="44">
        <f t="shared" ref="AL33:AL41" si="12">AK33/AJ33*1000</f>
        <v>18000</v>
      </c>
      <c r="AM33" s="43">
        <v>0</v>
      </c>
      <c r="AN33" s="11">
        <v>0</v>
      </c>
      <c r="AO33" s="44">
        <v>0</v>
      </c>
      <c r="AP33" s="43">
        <v>0</v>
      </c>
      <c r="AQ33" s="11">
        <v>0</v>
      </c>
      <c r="AR33" s="44">
        <v>0</v>
      </c>
      <c r="AS33" s="43">
        <v>0</v>
      </c>
      <c r="AT33" s="11">
        <v>0</v>
      </c>
      <c r="AU33" s="44">
        <v>0</v>
      </c>
      <c r="AV33" s="43">
        <v>0</v>
      </c>
      <c r="AW33" s="11">
        <v>0</v>
      </c>
      <c r="AX33" s="44">
        <v>0</v>
      </c>
      <c r="AY33" s="50">
        <v>0</v>
      </c>
      <c r="AZ33" s="4">
        <v>0</v>
      </c>
      <c r="BA33" s="51">
        <v>0</v>
      </c>
      <c r="BB33" s="50">
        <v>0</v>
      </c>
      <c r="BC33" s="4">
        <v>0</v>
      </c>
      <c r="BD33" s="51">
        <v>0</v>
      </c>
      <c r="BE33" s="43">
        <v>0</v>
      </c>
      <c r="BF33" s="11">
        <v>0</v>
      </c>
      <c r="BG33" s="44">
        <v>0</v>
      </c>
      <c r="BH33" s="43">
        <v>0</v>
      </c>
      <c r="BI33" s="11">
        <v>0</v>
      </c>
      <c r="BJ33" s="44">
        <v>0</v>
      </c>
      <c r="BK33" s="43">
        <v>0</v>
      </c>
      <c r="BL33" s="11">
        <v>0</v>
      </c>
      <c r="BM33" s="44">
        <v>0</v>
      </c>
      <c r="BN33" s="43">
        <v>0</v>
      </c>
      <c r="BO33" s="11">
        <v>0</v>
      </c>
      <c r="BP33" s="44">
        <v>0</v>
      </c>
      <c r="BQ33" s="43">
        <v>0</v>
      </c>
      <c r="BR33" s="11">
        <v>0</v>
      </c>
      <c r="BS33" s="44">
        <v>0</v>
      </c>
      <c r="BT33" s="43">
        <v>0</v>
      </c>
      <c r="BU33" s="11">
        <v>0</v>
      </c>
      <c r="BV33" s="44">
        <v>0</v>
      </c>
      <c r="BW33" s="43">
        <v>0</v>
      </c>
      <c r="BX33" s="11">
        <v>0</v>
      </c>
      <c r="BY33" s="44">
        <v>0</v>
      </c>
      <c r="BZ33" s="43">
        <v>0</v>
      </c>
      <c r="CA33" s="11">
        <v>0</v>
      </c>
      <c r="CB33" s="44">
        <v>0</v>
      </c>
      <c r="CC33" s="43">
        <v>0</v>
      </c>
      <c r="CD33" s="11">
        <v>0</v>
      </c>
      <c r="CE33" s="44">
        <v>0</v>
      </c>
      <c r="CF33" s="43">
        <v>0</v>
      </c>
      <c r="CG33" s="11">
        <v>0</v>
      </c>
      <c r="CH33" s="44">
        <v>0</v>
      </c>
      <c r="CI33" s="50">
        <v>0</v>
      </c>
      <c r="CJ33" s="4">
        <v>0</v>
      </c>
      <c r="CK33" s="51">
        <v>0</v>
      </c>
      <c r="CL33" s="50">
        <v>0</v>
      </c>
      <c r="CM33" s="4">
        <v>0</v>
      </c>
      <c r="CN33" s="51">
        <f t="shared" si="11"/>
        <v>0</v>
      </c>
      <c r="CO33" s="50">
        <v>0</v>
      </c>
      <c r="CP33" s="4">
        <v>0</v>
      </c>
      <c r="CQ33" s="51">
        <v>0</v>
      </c>
      <c r="CR33" s="50">
        <v>0</v>
      </c>
      <c r="CS33" s="4">
        <v>0</v>
      </c>
      <c r="CT33" s="51">
        <v>0</v>
      </c>
      <c r="CU33" s="50">
        <v>0</v>
      </c>
      <c r="CV33" s="4">
        <v>0</v>
      </c>
      <c r="CW33" s="51">
        <v>0</v>
      </c>
      <c r="CX33" s="43">
        <v>0</v>
      </c>
      <c r="CY33" s="11">
        <v>0</v>
      </c>
      <c r="CZ33" s="44">
        <v>0</v>
      </c>
      <c r="DA33" s="43">
        <v>0</v>
      </c>
      <c r="DB33" s="11">
        <v>0</v>
      </c>
      <c r="DC33" s="44">
        <v>0</v>
      </c>
      <c r="DD33" s="43">
        <v>0</v>
      </c>
      <c r="DE33" s="11">
        <v>0</v>
      </c>
      <c r="DF33" s="44">
        <v>0</v>
      </c>
      <c r="DG33" s="43">
        <v>0</v>
      </c>
      <c r="DH33" s="11">
        <v>0</v>
      </c>
      <c r="DI33" s="44">
        <v>0</v>
      </c>
      <c r="DJ33" s="6">
        <f t="shared" si="2"/>
        <v>72</v>
      </c>
      <c r="DK33" s="13">
        <f t="shared" si="3"/>
        <v>534</v>
      </c>
      <c r="DL33" s="1"/>
      <c r="DM33" s="2"/>
      <c r="DN33" s="1"/>
      <c r="DO33" s="1"/>
      <c r="DP33" s="1"/>
      <c r="DQ33" s="2"/>
      <c r="DR33" s="1"/>
      <c r="DS33" s="1"/>
      <c r="DT33" s="1"/>
    </row>
    <row r="34" spans="1:199" x14ac:dyDescent="0.25">
      <c r="A34" s="56">
        <v>2011</v>
      </c>
      <c r="B34" s="57" t="s">
        <v>7</v>
      </c>
      <c r="C34" s="43">
        <v>0</v>
      </c>
      <c r="D34" s="11">
        <v>0</v>
      </c>
      <c r="E34" s="44">
        <v>0</v>
      </c>
      <c r="F34" s="50">
        <v>0</v>
      </c>
      <c r="G34" s="4">
        <v>0</v>
      </c>
      <c r="H34" s="51">
        <v>0</v>
      </c>
      <c r="I34" s="43">
        <v>0</v>
      </c>
      <c r="J34" s="11">
        <v>0</v>
      </c>
      <c r="K34" s="44">
        <v>0</v>
      </c>
      <c r="L34" s="43">
        <v>0</v>
      </c>
      <c r="M34" s="11">
        <v>0</v>
      </c>
      <c r="N34" s="44">
        <v>0</v>
      </c>
      <c r="O34" s="43">
        <v>0</v>
      </c>
      <c r="P34" s="11">
        <v>0</v>
      </c>
      <c r="Q34" s="44">
        <v>0</v>
      </c>
      <c r="R34" s="45">
        <v>161</v>
      </c>
      <c r="S34" s="12">
        <v>-1967</v>
      </c>
      <c r="T34" s="44">
        <f t="shared" si="10"/>
        <v>-12217.391304347826</v>
      </c>
      <c r="U34" s="50">
        <v>0</v>
      </c>
      <c r="V34" s="4">
        <v>0</v>
      </c>
      <c r="W34" s="51">
        <v>0</v>
      </c>
      <c r="X34" s="50">
        <v>0</v>
      </c>
      <c r="Y34" s="4">
        <v>0</v>
      </c>
      <c r="Z34" s="51">
        <v>0</v>
      </c>
      <c r="AA34" s="43">
        <v>0</v>
      </c>
      <c r="AB34" s="11">
        <v>0</v>
      </c>
      <c r="AC34" s="44">
        <v>0</v>
      </c>
      <c r="AD34" s="43">
        <v>0</v>
      </c>
      <c r="AE34" s="11">
        <v>0</v>
      </c>
      <c r="AF34" s="44">
        <v>0</v>
      </c>
      <c r="AG34" s="43">
        <v>0</v>
      </c>
      <c r="AH34" s="11">
        <v>0</v>
      </c>
      <c r="AI34" s="44">
        <v>0</v>
      </c>
      <c r="AJ34" s="43">
        <v>0</v>
      </c>
      <c r="AK34" s="11">
        <v>0</v>
      </c>
      <c r="AL34" s="44">
        <v>0</v>
      </c>
      <c r="AM34" s="43">
        <v>0</v>
      </c>
      <c r="AN34" s="11">
        <v>0</v>
      </c>
      <c r="AO34" s="44">
        <v>0</v>
      </c>
      <c r="AP34" s="43">
        <v>0</v>
      </c>
      <c r="AQ34" s="11">
        <v>0</v>
      </c>
      <c r="AR34" s="44">
        <v>0</v>
      </c>
      <c r="AS34" s="43">
        <v>0</v>
      </c>
      <c r="AT34" s="11">
        <v>0</v>
      </c>
      <c r="AU34" s="44">
        <v>0</v>
      </c>
      <c r="AV34" s="43">
        <v>0</v>
      </c>
      <c r="AW34" s="11">
        <v>0</v>
      </c>
      <c r="AX34" s="44">
        <v>0</v>
      </c>
      <c r="AY34" s="50">
        <v>0</v>
      </c>
      <c r="AZ34" s="4">
        <v>0</v>
      </c>
      <c r="BA34" s="51">
        <v>0</v>
      </c>
      <c r="BB34" s="50">
        <v>0</v>
      </c>
      <c r="BC34" s="4">
        <v>0</v>
      </c>
      <c r="BD34" s="51">
        <v>0</v>
      </c>
      <c r="BE34" s="43">
        <v>0</v>
      </c>
      <c r="BF34" s="11">
        <v>0</v>
      </c>
      <c r="BG34" s="44">
        <v>0</v>
      </c>
      <c r="BH34" s="43">
        <v>0</v>
      </c>
      <c r="BI34" s="11">
        <v>0</v>
      </c>
      <c r="BJ34" s="44">
        <v>0</v>
      </c>
      <c r="BK34" s="43">
        <v>0</v>
      </c>
      <c r="BL34" s="11">
        <v>0</v>
      </c>
      <c r="BM34" s="44">
        <v>0</v>
      </c>
      <c r="BN34" s="43">
        <v>0</v>
      </c>
      <c r="BO34" s="11">
        <v>0</v>
      </c>
      <c r="BP34" s="44">
        <v>0</v>
      </c>
      <c r="BQ34" s="43">
        <v>0</v>
      </c>
      <c r="BR34" s="11">
        <v>0</v>
      </c>
      <c r="BS34" s="44">
        <v>0</v>
      </c>
      <c r="BT34" s="43">
        <v>0</v>
      </c>
      <c r="BU34" s="11">
        <v>0</v>
      </c>
      <c r="BV34" s="44">
        <v>0</v>
      </c>
      <c r="BW34" s="43">
        <v>0</v>
      </c>
      <c r="BX34" s="11">
        <v>0</v>
      </c>
      <c r="BY34" s="44">
        <v>0</v>
      </c>
      <c r="BZ34" s="45">
        <v>21626</v>
      </c>
      <c r="CA34" s="12">
        <v>94571</v>
      </c>
      <c r="CB34" s="44">
        <f t="shared" ref="CB34:CB43" si="13">CA34/BZ34*1000</f>
        <v>4373.0232127994086</v>
      </c>
      <c r="CC34" s="43">
        <v>0</v>
      </c>
      <c r="CD34" s="11">
        <v>0</v>
      </c>
      <c r="CE34" s="44">
        <v>0</v>
      </c>
      <c r="CF34" s="43">
        <v>0</v>
      </c>
      <c r="CG34" s="11">
        <v>0</v>
      </c>
      <c r="CH34" s="44">
        <v>0</v>
      </c>
      <c r="CI34" s="50">
        <v>0</v>
      </c>
      <c r="CJ34" s="4">
        <v>0</v>
      </c>
      <c r="CK34" s="51">
        <v>0</v>
      </c>
      <c r="CL34" s="50">
        <v>0</v>
      </c>
      <c r="CM34" s="4">
        <v>0</v>
      </c>
      <c r="CN34" s="51">
        <f t="shared" si="11"/>
        <v>0</v>
      </c>
      <c r="CO34" s="50">
        <v>0</v>
      </c>
      <c r="CP34" s="4">
        <v>0</v>
      </c>
      <c r="CQ34" s="51">
        <v>0</v>
      </c>
      <c r="CR34" s="50">
        <v>0</v>
      </c>
      <c r="CS34" s="4">
        <v>0</v>
      </c>
      <c r="CT34" s="51">
        <v>0</v>
      </c>
      <c r="CU34" s="50">
        <v>0</v>
      </c>
      <c r="CV34" s="4">
        <v>0</v>
      </c>
      <c r="CW34" s="51">
        <v>0</v>
      </c>
      <c r="CX34" s="43">
        <v>0</v>
      </c>
      <c r="CY34" s="11">
        <v>0</v>
      </c>
      <c r="CZ34" s="44">
        <v>0</v>
      </c>
      <c r="DA34" s="43">
        <v>0</v>
      </c>
      <c r="DB34" s="11">
        <v>0</v>
      </c>
      <c r="DC34" s="44">
        <v>0</v>
      </c>
      <c r="DD34" s="43">
        <v>0</v>
      </c>
      <c r="DE34" s="11">
        <v>0</v>
      </c>
      <c r="DF34" s="44">
        <v>0</v>
      </c>
      <c r="DG34" s="43">
        <v>0</v>
      </c>
      <c r="DH34" s="11">
        <v>0</v>
      </c>
      <c r="DI34" s="44">
        <v>0</v>
      </c>
      <c r="DJ34" s="6">
        <f t="shared" si="2"/>
        <v>21787</v>
      </c>
      <c r="DK34" s="13">
        <f t="shared" si="3"/>
        <v>92604</v>
      </c>
      <c r="DL34" s="1"/>
      <c r="DM34" s="2"/>
      <c r="DN34" s="1"/>
      <c r="DO34" s="1"/>
      <c r="DP34" s="1"/>
      <c r="DQ34" s="2"/>
      <c r="DR34" s="1"/>
      <c r="DS34" s="1"/>
      <c r="DT34" s="1"/>
    </row>
    <row r="35" spans="1:199" x14ac:dyDescent="0.25">
      <c r="A35" s="56">
        <v>2011</v>
      </c>
      <c r="B35" s="57" t="s">
        <v>8</v>
      </c>
      <c r="C35" s="43">
        <v>0</v>
      </c>
      <c r="D35" s="11">
        <v>0</v>
      </c>
      <c r="E35" s="44">
        <v>0</v>
      </c>
      <c r="F35" s="50">
        <v>0</v>
      </c>
      <c r="G35" s="4">
        <v>0</v>
      </c>
      <c r="H35" s="51">
        <v>0</v>
      </c>
      <c r="I35" s="43">
        <v>0</v>
      </c>
      <c r="J35" s="11">
        <v>0</v>
      </c>
      <c r="K35" s="44">
        <v>0</v>
      </c>
      <c r="L35" s="43">
        <v>0</v>
      </c>
      <c r="M35" s="11">
        <v>0</v>
      </c>
      <c r="N35" s="44">
        <v>0</v>
      </c>
      <c r="O35" s="43">
        <v>0</v>
      </c>
      <c r="P35" s="11">
        <v>0</v>
      </c>
      <c r="Q35" s="44">
        <v>0</v>
      </c>
      <c r="R35" s="45">
        <v>240</v>
      </c>
      <c r="S35" s="12">
        <v>4688</v>
      </c>
      <c r="T35" s="44">
        <f t="shared" si="10"/>
        <v>19533.333333333336</v>
      </c>
      <c r="U35" s="50">
        <v>0</v>
      </c>
      <c r="V35" s="4">
        <v>0</v>
      </c>
      <c r="W35" s="51">
        <v>0</v>
      </c>
      <c r="X35" s="50">
        <v>0</v>
      </c>
      <c r="Y35" s="4">
        <v>0</v>
      </c>
      <c r="Z35" s="51">
        <v>0</v>
      </c>
      <c r="AA35" s="43">
        <v>0</v>
      </c>
      <c r="AB35" s="11">
        <v>0</v>
      </c>
      <c r="AC35" s="44">
        <v>0</v>
      </c>
      <c r="AD35" s="43">
        <v>0</v>
      </c>
      <c r="AE35" s="11">
        <v>0</v>
      </c>
      <c r="AF35" s="44">
        <v>0</v>
      </c>
      <c r="AG35" s="43">
        <v>0</v>
      </c>
      <c r="AH35" s="11">
        <v>0</v>
      </c>
      <c r="AI35" s="44">
        <v>0</v>
      </c>
      <c r="AJ35" s="43">
        <v>0</v>
      </c>
      <c r="AK35" s="11">
        <v>0</v>
      </c>
      <c r="AL35" s="44">
        <v>0</v>
      </c>
      <c r="AM35" s="43">
        <v>0</v>
      </c>
      <c r="AN35" s="11">
        <v>0</v>
      </c>
      <c r="AO35" s="44">
        <v>0</v>
      </c>
      <c r="AP35" s="43">
        <v>0</v>
      </c>
      <c r="AQ35" s="11">
        <v>0</v>
      </c>
      <c r="AR35" s="44">
        <v>0</v>
      </c>
      <c r="AS35" s="43">
        <v>0</v>
      </c>
      <c r="AT35" s="11">
        <v>0</v>
      </c>
      <c r="AU35" s="44">
        <v>0</v>
      </c>
      <c r="AV35" s="43">
        <v>0</v>
      </c>
      <c r="AW35" s="11">
        <v>0</v>
      </c>
      <c r="AX35" s="44">
        <v>0</v>
      </c>
      <c r="AY35" s="50">
        <v>0</v>
      </c>
      <c r="AZ35" s="4">
        <v>0</v>
      </c>
      <c r="BA35" s="51">
        <v>0</v>
      </c>
      <c r="BB35" s="50">
        <v>0</v>
      </c>
      <c r="BC35" s="4">
        <v>0</v>
      </c>
      <c r="BD35" s="51">
        <v>0</v>
      </c>
      <c r="BE35" s="43">
        <v>0</v>
      </c>
      <c r="BF35" s="11">
        <v>0</v>
      </c>
      <c r="BG35" s="44">
        <v>0</v>
      </c>
      <c r="BH35" s="43">
        <v>0</v>
      </c>
      <c r="BI35" s="11">
        <v>0</v>
      </c>
      <c r="BJ35" s="44">
        <v>0</v>
      </c>
      <c r="BK35" s="43">
        <v>0</v>
      </c>
      <c r="BL35" s="11">
        <v>0</v>
      </c>
      <c r="BM35" s="44">
        <v>0</v>
      </c>
      <c r="BN35" s="43">
        <v>0</v>
      </c>
      <c r="BO35" s="11">
        <v>0</v>
      </c>
      <c r="BP35" s="44">
        <v>0</v>
      </c>
      <c r="BQ35" s="43">
        <v>0</v>
      </c>
      <c r="BR35" s="11">
        <v>0</v>
      </c>
      <c r="BS35" s="44">
        <v>0</v>
      </c>
      <c r="BT35" s="43">
        <v>0</v>
      </c>
      <c r="BU35" s="11">
        <v>0</v>
      </c>
      <c r="BV35" s="44">
        <v>0</v>
      </c>
      <c r="BW35" s="43">
        <v>0</v>
      </c>
      <c r="BX35" s="11">
        <v>0</v>
      </c>
      <c r="BY35" s="44">
        <v>0</v>
      </c>
      <c r="BZ35" s="43">
        <v>0</v>
      </c>
      <c r="CA35" s="11">
        <v>0</v>
      </c>
      <c r="CB35" s="44">
        <v>0</v>
      </c>
      <c r="CC35" s="43">
        <v>0</v>
      </c>
      <c r="CD35" s="11">
        <v>0</v>
      </c>
      <c r="CE35" s="44">
        <v>0</v>
      </c>
      <c r="CF35" s="43">
        <v>0</v>
      </c>
      <c r="CG35" s="11">
        <v>0</v>
      </c>
      <c r="CH35" s="44">
        <v>0</v>
      </c>
      <c r="CI35" s="50">
        <v>0</v>
      </c>
      <c r="CJ35" s="4">
        <v>0</v>
      </c>
      <c r="CK35" s="51">
        <v>0</v>
      </c>
      <c r="CL35" s="50">
        <v>0</v>
      </c>
      <c r="CM35" s="4">
        <v>0</v>
      </c>
      <c r="CN35" s="51">
        <f t="shared" si="11"/>
        <v>0</v>
      </c>
      <c r="CO35" s="50">
        <v>0</v>
      </c>
      <c r="CP35" s="4">
        <v>0</v>
      </c>
      <c r="CQ35" s="51">
        <v>0</v>
      </c>
      <c r="CR35" s="50">
        <v>0</v>
      </c>
      <c r="CS35" s="4">
        <v>0</v>
      </c>
      <c r="CT35" s="51">
        <v>0</v>
      </c>
      <c r="CU35" s="50">
        <v>0</v>
      </c>
      <c r="CV35" s="4">
        <v>0</v>
      </c>
      <c r="CW35" s="51">
        <v>0</v>
      </c>
      <c r="CX35" s="43">
        <v>0</v>
      </c>
      <c r="CY35" s="11">
        <v>0</v>
      </c>
      <c r="CZ35" s="44">
        <v>0</v>
      </c>
      <c r="DA35" s="43">
        <v>0</v>
      </c>
      <c r="DB35" s="11">
        <v>0</v>
      </c>
      <c r="DC35" s="44">
        <v>0</v>
      </c>
      <c r="DD35" s="43">
        <v>0</v>
      </c>
      <c r="DE35" s="11">
        <v>0</v>
      </c>
      <c r="DF35" s="44">
        <v>0</v>
      </c>
      <c r="DG35" s="43">
        <v>0</v>
      </c>
      <c r="DH35" s="11">
        <v>0</v>
      </c>
      <c r="DI35" s="44">
        <v>0</v>
      </c>
      <c r="DJ35" s="6">
        <f t="shared" si="2"/>
        <v>240</v>
      </c>
      <c r="DK35" s="13">
        <f t="shared" si="3"/>
        <v>4688</v>
      </c>
      <c r="DL35" s="1"/>
      <c r="DM35" s="2"/>
      <c r="DN35" s="1"/>
      <c r="DO35" s="1"/>
      <c r="DP35" s="1"/>
      <c r="DQ35" s="2"/>
      <c r="DR35" s="1"/>
      <c r="DS35" s="1"/>
      <c r="DT35" s="1"/>
    </row>
    <row r="36" spans="1:199" x14ac:dyDescent="0.25">
      <c r="A36" s="56">
        <v>2011</v>
      </c>
      <c r="B36" s="57" t="s">
        <v>9</v>
      </c>
      <c r="C36" s="43">
        <v>0</v>
      </c>
      <c r="D36" s="11">
        <v>0</v>
      </c>
      <c r="E36" s="44">
        <v>0</v>
      </c>
      <c r="F36" s="50">
        <v>0</v>
      </c>
      <c r="G36" s="4">
        <v>0</v>
      </c>
      <c r="H36" s="51">
        <v>0</v>
      </c>
      <c r="I36" s="43">
        <v>0</v>
      </c>
      <c r="J36" s="11">
        <v>0</v>
      </c>
      <c r="K36" s="44">
        <v>0</v>
      </c>
      <c r="L36" s="43">
        <v>0</v>
      </c>
      <c r="M36" s="11">
        <v>0</v>
      </c>
      <c r="N36" s="44">
        <v>0</v>
      </c>
      <c r="O36" s="43">
        <v>0</v>
      </c>
      <c r="P36" s="11">
        <v>0</v>
      </c>
      <c r="Q36" s="44">
        <v>0</v>
      </c>
      <c r="R36" s="45">
        <v>379</v>
      </c>
      <c r="S36" s="12">
        <v>2501</v>
      </c>
      <c r="T36" s="44">
        <f t="shared" si="10"/>
        <v>6598.9445910290233</v>
      </c>
      <c r="U36" s="50">
        <v>0</v>
      </c>
      <c r="V36" s="4">
        <v>0</v>
      </c>
      <c r="W36" s="51">
        <v>0</v>
      </c>
      <c r="X36" s="50">
        <v>0</v>
      </c>
      <c r="Y36" s="4">
        <v>0</v>
      </c>
      <c r="Z36" s="51">
        <v>0</v>
      </c>
      <c r="AA36" s="43">
        <v>0</v>
      </c>
      <c r="AB36" s="11">
        <v>0</v>
      </c>
      <c r="AC36" s="44">
        <v>0</v>
      </c>
      <c r="AD36" s="43">
        <v>0</v>
      </c>
      <c r="AE36" s="11">
        <v>0</v>
      </c>
      <c r="AF36" s="44">
        <v>0</v>
      </c>
      <c r="AG36" s="43">
        <v>0</v>
      </c>
      <c r="AH36" s="11">
        <v>0</v>
      </c>
      <c r="AI36" s="44">
        <v>0</v>
      </c>
      <c r="AJ36" s="45">
        <v>2</v>
      </c>
      <c r="AK36" s="12">
        <v>33</v>
      </c>
      <c r="AL36" s="44">
        <f t="shared" si="12"/>
        <v>16500</v>
      </c>
      <c r="AM36" s="43">
        <v>0</v>
      </c>
      <c r="AN36" s="11">
        <v>0</v>
      </c>
      <c r="AO36" s="44">
        <v>0</v>
      </c>
      <c r="AP36" s="43">
        <v>0</v>
      </c>
      <c r="AQ36" s="11">
        <v>0</v>
      </c>
      <c r="AR36" s="44">
        <v>0</v>
      </c>
      <c r="AS36" s="43">
        <v>0</v>
      </c>
      <c r="AT36" s="11">
        <v>0</v>
      </c>
      <c r="AU36" s="44">
        <v>0</v>
      </c>
      <c r="AV36" s="43">
        <v>0</v>
      </c>
      <c r="AW36" s="11">
        <v>0</v>
      </c>
      <c r="AX36" s="44">
        <v>0</v>
      </c>
      <c r="AY36" s="50">
        <v>0</v>
      </c>
      <c r="AZ36" s="4">
        <v>0</v>
      </c>
      <c r="BA36" s="51">
        <v>0</v>
      </c>
      <c r="BB36" s="50">
        <v>0</v>
      </c>
      <c r="BC36" s="4">
        <v>0</v>
      </c>
      <c r="BD36" s="51">
        <v>0</v>
      </c>
      <c r="BE36" s="43">
        <v>0</v>
      </c>
      <c r="BF36" s="11">
        <v>0</v>
      </c>
      <c r="BG36" s="44">
        <v>0</v>
      </c>
      <c r="BH36" s="43">
        <v>0</v>
      </c>
      <c r="BI36" s="11">
        <v>0</v>
      </c>
      <c r="BJ36" s="44">
        <v>0</v>
      </c>
      <c r="BK36" s="43">
        <v>0</v>
      </c>
      <c r="BL36" s="11">
        <v>0</v>
      </c>
      <c r="BM36" s="44">
        <v>0</v>
      </c>
      <c r="BN36" s="43">
        <v>0</v>
      </c>
      <c r="BO36" s="11">
        <v>0</v>
      </c>
      <c r="BP36" s="44">
        <v>0</v>
      </c>
      <c r="BQ36" s="43">
        <v>0</v>
      </c>
      <c r="BR36" s="11">
        <v>0</v>
      </c>
      <c r="BS36" s="44">
        <v>0</v>
      </c>
      <c r="BT36" s="43">
        <v>0</v>
      </c>
      <c r="BU36" s="11">
        <v>0</v>
      </c>
      <c r="BV36" s="44">
        <v>0</v>
      </c>
      <c r="BW36" s="43">
        <v>0</v>
      </c>
      <c r="BX36" s="11">
        <v>0</v>
      </c>
      <c r="BY36" s="44">
        <v>0</v>
      </c>
      <c r="BZ36" s="43">
        <v>0</v>
      </c>
      <c r="CA36" s="11">
        <v>0</v>
      </c>
      <c r="CB36" s="44">
        <v>0</v>
      </c>
      <c r="CC36" s="43">
        <v>0</v>
      </c>
      <c r="CD36" s="11">
        <v>0</v>
      </c>
      <c r="CE36" s="44">
        <v>0</v>
      </c>
      <c r="CF36" s="43">
        <v>0</v>
      </c>
      <c r="CG36" s="11">
        <v>0</v>
      </c>
      <c r="CH36" s="44">
        <v>0</v>
      </c>
      <c r="CI36" s="50">
        <v>0</v>
      </c>
      <c r="CJ36" s="4">
        <v>0</v>
      </c>
      <c r="CK36" s="51">
        <v>0</v>
      </c>
      <c r="CL36" s="50">
        <v>0</v>
      </c>
      <c r="CM36" s="4">
        <v>0</v>
      </c>
      <c r="CN36" s="51">
        <f t="shared" si="11"/>
        <v>0</v>
      </c>
      <c r="CO36" s="50">
        <v>0</v>
      </c>
      <c r="CP36" s="4">
        <v>0</v>
      </c>
      <c r="CQ36" s="51">
        <v>0</v>
      </c>
      <c r="CR36" s="50">
        <v>0</v>
      </c>
      <c r="CS36" s="4">
        <v>0</v>
      </c>
      <c r="CT36" s="51">
        <v>0</v>
      </c>
      <c r="CU36" s="50">
        <v>0</v>
      </c>
      <c r="CV36" s="4">
        <v>0</v>
      </c>
      <c r="CW36" s="51">
        <v>0</v>
      </c>
      <c r="CX36" s="43">
        <v>0</v>
      </c>
      <c r="CY36" s="11">
        <v>0</v>
      </c>
      <c r="CZ36" s="44">
        <v>0</v>
      </c>
      <c r="DA36" s="43">
        <v>0</v>
      </c>
      <c r="DB36" s="11">
        <v>0</v>
      </c>
      <c r="DC36" s="44">
        <v>0</v>
      </c>
      <c r="DD36" s="43">
        <v>0</v>
      </c>
      <c r="DE36" s="11">
        <v>0</v>
      </c>
      <c r="DF36" s="44">
        <v>0</v>
      </c>
      <c r="DG36" s="43">
        <v>0</v>
      </c>
      <c r="DH36" s="11">
        <v>0</v>
      </c>
      <c r="DI36" s="44">
        <v>0</v>
      </c>
      <c r="DJ36" s="6">
        <f t="shared" si="2"/>
        <v>381</v>
      </c>
      <c r="DK36" s="13">
        <f t="shared" si="3"/>
        <v>2534</v>
      </c>
      <c r="DL36" s="1"/>
      <c r="DM36" s="2"/>
      <c r="DN36" s="1"/>
      <c r="DO36" s="1"/>
      <c r="DP36" s="1"/>
      <c r="DQ36" s="2"/>
      <c r="DR36" s="1"/>
      <c r="DS36" s="1"/>
      <c r="DT36" s="1"/>
    </row>
    <row r="37" spans="1:199" x14ac:dyDescent="0.25">
      <c r="A37" s="56">
        <v>2011</v>
      </c>
      <c r="B37" s="57" t="s">
        <v>10</v>
      </c>
      <c r="C37" s="43">
        <v>0</v>
      </c>
      <c r="D37" s="11">
        <v>0</v>
      </c>
      <c r="E37" s="44">
        <v>0</v>
      </c>
      <c r="F37" s="50">
        <v>0</v>
      </c>
      <c r="G37" s="4">
        <v>0</v>
      </c>
      <c r="H37" s="51">
        <v>0</v>
      </c>
      <c r="I37" s="43">
        <v>0</v>
      </c>
      <c r="J37" s="11">
        <v>0</v>
      </c>
      <c r="K37" s="44">
        <v>0</v>
      </c>
      <c r="L37" s="43">
        <v>0</v>
      </c>
      <c r="M37" s="11">
        <v>0</v>
      </c>
      <c r="N37" s="44">
        <v>0</v>
      </c>
      <c r="O37" s="43">
        <v>0</v>
      </c>
      <c r="P37" s="11">
        <v>0</v>
      </c>
      <c r="Q37" s="44">
        <v>0</v>
      </c>
      <c r="R37" s="45">
        <v>368</v>
      </c>
      <c r="S37" s="12">
        <v>2461</v>
      </c>
      <c r="T37" s="44">
        <f t="shared" si="10"/>
        <v>6687.5</v>
      </c>
      <c r="U37" s="50">
        <v>0</v>
      </c>
      <c r="V37" s="4">
        <v>0</v>
      </c>
      <c r="W37" s="51">
        <v>0</v>
      </c>
      <c r="X37" s="50">
        <v>0</v>
      </c>
      <c r="Y37" s="4">
        <v>0</v>
      </c>
      <c r="Z37" s="51">
        <v>0</v>
      </c>
      <c r="AA37" s="43">
        <v>0</v>
      </c>
      <c r="AB37" s="11">
        <v>0</v>
      </c>
      <c r="AC37" s="44">
        <v>0</v>
      </c>
      <c r="AD37" s="43">
        <v>0</v>
      </c>
      <c r="AE37" s="11">
        <v>0</v>
      </c>
      <c r="AF37" s="44">
        <v>0</v>
      </c>
      <c r="AG37" s="43">
        <v>0</v>
      </c>
      <c r="AH37" s="11">
        <v>0</v>
      </c>
      <c r="AI37" s="44">
        <v>0</v>
      </c>
      <c r="AJ37" s="43">
        <v>0</v>
      </c>
      <c r="AK37" s="11">
        <v>0</v>
      </c>
      <c r="AL37" s="44">
        <v>0</v>
      </c>
      <c r="AM37" s="43">
        <v>0</v>
      </c>
      <c r="AN37" s="11">
        <v>0</v>
      </c>
      <c r="AO37" s="44">
        <v>0</v>
      </c>
      <c r="AP37" s="43">
        <v>0</v>
      </c>
      <c r="AQ37" s="11">
        <v>0</v>
      </c>
      <c r="AR37" s="44">
        <v>0</v>
      </c>
      <c r="AS37" s="43">
        <v>0</v>
      </c>
      <c r="AT37" s="11">
        <v>0</v>
      </c>
      <c r="AU37" s="44">
        <v>0</v>
      </c>
      <c r="AV37" s="43">
        <v>0</v>
      </c>
      <c r="AW37" s="11">
        <v>0</v>
      </c>
      <c r="AX37" s="44">
        <v>0</v>
      </c>
      <c r="AY37" s="50">
        <v>0</v>
      </c>
      <c r="AZ37" s="4">
        <v>0</v>
      </c>
      <c r="BA37" s="51">
        <v>0</v>
      </c>
      <c r="BB37" s="50">
        <v>0</v>
      </c>
      <c r="BC37" s="4">
        <v>0</v>
      </c>
      <c r="BD37" s="51">
        <v>0</v>
      </c>
      <c r="BE37" s="43">
        <v>0</v>
      </c>
      <c r="BF37" s="11">
        <v>0</v>
      </c>
      <c r="BG37" s="44">
        <v>0</v>
      </c>
      <c r="BH37" s="43">
        <v>0</v>
      </c>
      <c r="BI37" s="11">
        <v>0</v>
      </c>
      <c r="BJ37" s="44">
        <v>0</v>
      </c>
      <c r="BK37" s="43">
        <v>0</v>
      </c>
      <c r="BL37" s="11">
        <v>0</v>
      </c>
      <c r="BM37" s="44">
        <v>0</v>
      </c>
      <c r="BN37" s="43">
        <v>0</v>
      </c>
      <c r="BO37" s="11">
        <v>0</v>
      </c>
      <c r="BP37" s="44">
        <v>0</v>
      </c>
      <c r="BQ37" s="43">
        <v>0</v>
      </c>
      <c r="BR37" s="11">
        <v>0</v>
      </c>
      <c r="BS37" s="44">
        <v>0</v>
      </c>
      <c r="BT37" s="43">
        <v>0</v>
      </c>
      <c r="BU37" s="11">
        <v>0</v>
      </c>
      <c r="BV37" s="44">
        <v>0</v>
      </c>
      <c r="BW37" s="43">
        <v>0</v>
      </c>
      <c r="BX37" s="11">
        <v>0</v>
      </c>
      <c r="BY37" s="44">
        <v>0</v>
      </c>
      <c r="BZ37" s="43">
        <v>0</v>
      </c>
      <c r="CA37" s="11">
        <v>0</v>
      </c>
      <c r="CB37" s="44">
        <v>0</v>
      </c>
      <c r="CC37" s="43">
        <v>0</v>
      </c>
      <c r="CD37" s="11">
        <v>0</v>
      </c>
      <c r="CE37" s="44">
        <v>0</v>
      </c>
      <c r="CF37" s="43">
        <v>0</v>
      </c>
      <c r="CG37" s="11">
        <v>0</v>
      </c>
      <c r="CH37" s="44">
        <v>0</v>
      </c>
      <c r="CI37" s="50">
        <v>0</v>
      </c>
      <c r="CJ37" s="4">
        <v>0</v>
      </c>
      <c r="CK37" s="51">
        <v>0</v>
      </c>
      <c r="CL37" s="50">
        <v>0</v>
      </c>
      <c r="CM37" s="4">
        <v>0</v>
      </c>
      <c r="CN37" s="51">
        <f t="shared" si="11"/>
        <v>0</v>
      </c>
      <c r="CO37" s="50">
        <v>0</v>
      </c>
      <c r="CP37" s="4">
        <v>0</v>
      </c>
      <c r="CQ37" s="51">
        <v>0</v>
      </c>
      <c r="CR37" s="50">
        <v>0</v>
      </c>
      <c r="CS37" s="4">
        <v>0</v>
      </c>
      <c r="CT37" s="51">
        <v>0</v>
      </c>
      <c r="CU37" s="50">
        <v>0</v>
      </c>
      <c r="CV37" s="4">
        <v>0</v>
      </c>
      <c r="CW37" s="51">
        <v>0</v>
      </c>
      <c r="CX37" s="43">
        <v>0</v>
      </c>
      <c r="CY37" s="11">
        <v>0</v>
      </c>
      <c r="CZ37" s="44">
        <v>0</v>
      </c>
      <c r="DA37" s="43">
        <v>0</v>
      </c>
      <c r="DB37" s="11">
        <v>0</v>
      </c>
      <c r="DC37" s="44">
        <v>0</v>
      </c>
      <c r="DD37" s="43">
        <v>0</v>
      </c>
      <c r="DE37" s="11">
        <v>0</v>
      </c>
      <c r="DF37" s="44">
        <v>0</v>
      </c>
      <c r="DG37" s="43">
        <v>0</v>
      </c>
      <c r="DH37" s="11">
        <v>0</v>
      </c>
      <c r="DI37" s="44">
        <v>0</v>
      </c>
      <c r="DJ37" s="6">
        <f t="shared" si="2"/>
        <v>368</v>
      </c>
      <c r="DK37" s="13">
        <f t="shared" si="3"/>
        <v>2461</v>
      </c>
      <c r="DL37" s="1"/>
      <c r="DM37" s="2"/>
      <c r="DN37" s="1"/>
      <c r="DO37" s="1"/>
      <c r="DP37" s="1"/>
      <c r="DQ37" s="2"/>
      <c r="DR37" s="1"/>
      <c r="DS37" s="1"/>
      <c r="DT37" s="1"/>
    </row>
    <row r="38" spans="1:199" x14ac:dyDescent="0.25">
      <c r="A38" s="56">
        <v>2011</v>
      </c>
      <c r="B38" s="57" t="s">
        <v>11</v>
      </c>
      <c r="C38" s="43">
        <v>0</v>
      </c>
      <c r="D38" s="11">
        <v>0</v>
      </c>
      <c r="E38" s="44">
        <v>0</v>
      </c>
      <c r="F38" s="50">
        <v>0</v>
      </c>
      <c r="G38" s="4">
        <v>0</v>
      </c>
      <c r="H38" s="51">
        <v>0</v>
      </c>
      <c r="I38" s="43">
        <v>0</v>
      </c>
      <c r="J38" s="11">
        <v>0</v>
      </c>
      <c r="K38" s="44">
        <v>0</v>
      </c>
      <c r="L38" s="43">
        <v>0</v>
      </c>
      <c r="M38" s="11">
        <v>0</v>
      </c>
      <c r="N38" s="44">
        <v>0</v>
      </c>
      <c r="O38" s="43">
        <v>0</v>
      </c>
      <c r="P38" s="11">
        <v>0</v>
      </c>
      <c r="Q38" s="44">
        <v>0</v>
      </c>
      <c r="R38" s="45">
        <v>567</v>
      </c>
      <c r="S38" s="12">
        <v>4051</v>
      </c>
      <c r="T38" s="44">
        <f t="shared" si="10"/>
        <v>7144.6208112874774</v>
      </c>
      <c r="U38" s="50">
        <v>0</v>
      </c>
      <c r="V38" s="4">
        <v>0</v>
      </c>
      <c r="W38" s="51">
        <v>0</v>
      </c>
      <c r="X38" s="50">
        <v>0</v>
      </c>
      <c r="Y38" s="4">
        <v>0</v>
      </c>
      <c r="Z38" s="51">
        <v>0</v>
      </c>
      <c r="AA38" s="43">
        <v>0</v>
      </c>
      <c r="AB38" s="11">
        <v>0</v>
      </c>
      <c r="AC38" s="44">
        <v>0</v>
      </c>
      <c r="AD38" s="43">
        <v>0</v>
      </c>
      <c r="AE38" s="11">
        <v>0</v>
      </c>
      <c r="AF38" s="44">
        <v>0</v>
      </c>
      <c r="AG38" s="43">
        <v>0</v>
      </c>
      <c r="AH38" s="11">
        <v>0</v>
      </c>
      <c r="AI38" s="44">
        <v>0</v>
      </c>
      <c r="AJ38" s="45">
        <v>1</v>
      </c>
      <c r="AK38" s="12">
        <v>17</v>
      </c>
      <c r="AL38" s="44">
        <f t="shared" si="12"/>
        <v>17000</v>
      </c>
      <c r="AM38" s="43">
        <v>0</v>
      </c>
      <c r="AN38" s="11">
        <v>0</v>
      </c>
      <c r="AO38" s="44">
        <v>0</v>
      </c>
      <c r="AP38" s="43">
        <v>0</v>
      </c>
      <c r="AQ38" s="11">
        <v>0</v>
      </c>
      <c r="AR38" s="44">
        <v>0</v>
      </c>
      <c r="AS38" s="43">
        <v>0</v>
      </c>
      <c r="AT38" s="11">
        <v>0</v>
      </c>
      <c r="AU38" s="44">
        <v>0</v>
      </c>
      <c r="AV38" s="43">
        <v>0</v>
      </c>
      <c r="AW38" s="11">
        <v>0</v>
      </c>
      <c r="AX38" s="44">
        <v>0</v>
      </c>
      <c r="AY38" s="50">
        <v>0</v>
      </c>
      <c r="AZ38" s="4">
        <v>0</v>
      </c>
      <c r="BA38" s="51">
        <v>0</v>
      </c>
      <c r="BB38" s="50">
        <v>0</v>
      </c>
      <c r="BC38" s="4">
        <v>0</v>
      </c>
      <c r="BD38" s="51">
        <v>0</v>
      </c>
      <c r="BE38" s="43">
        <v>0</v>
      </c>
      <c r="BF38" s="11">
        <v>0</v>
      </c>
      <c r="BG38" s="44">
        <v>0</v>
      </c>
      <c r="BH38" s="43">
        <v>0</v>
      </c>
      <c r="BI38" s="11">
        <v>0</v>
      </c>
      <c r="BJ38" s="44">
        <v>0</v>
      </c>
      <c r="BK38" s="43">
        <v>0</v>
      </c>
      <c r="BL38" s="11">
        <v>0</v>
      </c>
      <c r="BM38" s="44">
        <v>0</v>
      </c>
      <c r="BN38" s="43">
        <v>0</v>
      </c>
      <c r="BO38" s="11">
        <v>0</v>
      </c>
      <c r="BP38" s="44">
        <v>0</v>
      </c>
      <c r="BQ38" s="43">
        <v>0</v>
      </c>
      <c r="BR38" s="11">
        <v>0</v>
      </c>
      <c r="BS38" s="44">
        <v>0</v>
      </c>
      <c r="BT38" s="43">
        <v>0</v>
      </c>
      <c r="BU38" s="11">
        <v>0</v>
      </c>
      <c r="BV38" s="44">
        <v>0</v>
      </c>
      <c r="BW38" s="43">
        <v>0</v>
      </c>
      <c r="BX38" s="11">
        <v>0</v>
      </c>
      <c r="BY38" s="44">
        <v>0</v>
      </c>
      <c r="BZ38" s="45">
        <v>6600</v>
      </c>
      <c r="CA38" s="12">
        <v>30523</v>
      </c>
      <c r="CB38" s="44">
        <f t="shared" si="13"/>
        <v>4624.69696969697</v>
      </c>
      <c r="CC38" s="43">
        <v>0</v>
      </c>
      <c r="CD38" s="11">
        <v>0</v>
      </c>
      <c r="CE38" s="44">
        <v>0</v>
      </c>
      <c r="CF38" s="43">
        <v>0</v>
      </c>
      <c r="CG38" s="11">
        <v>0</v>
      </c>
      <c r="CH38" s="44">
        <v>0</v>
      </c>
      <c r="CI38" s="50">
        <v>0</v>
      </c>
      <c r="CJ38" s="4">
        <v>0</v>
      </c>
      <c r="CK38" s="51">
        <v>0</v>
      </c>
      <c r="CL38" s="50">
        <v>0</v>
      </c>
      <c r="CM38" s="4">
        <v>0</v>
      </c>
      <c r="CN38" s="51">
        <f t="shared" si="11"/>
        <v>0</v>
      </c>
      <c r="CO38" s="50">
        <v>0</v>
      </c>
      <c r="CP38" s="4">
        <v>0</v>
      </c>
      <c r="CQ38" s="51">
        <v>0</v>
      </c>
      <c r="CR38" s="50">
        <v>0</v>
      </c>
      <c r="CS38" s="4">
        <v>0</v>
      </c>
      <c r="CT38" s="51">
        <v>0</v>
      </c>
      <c r="CU38" s="50">
        <v>0</v>
      </c>
      <c r="CV38" s="4">
        <v>0</v>
      </c>
      <c r="CW38" s="51">
        <v>0</v>
      </c>
      <c r="CX38" s="43">
        <v>0</v>
      </c>
      <c r="CY38" s="11">
        <v>0</v>
      </c>
      <c r="CZ38" s="44">
        <v>0</v>
      </c>
      <c r="DA38" s="43">
        <v>0</v>
      </c>
      <c r="DB38" s="11">
        <v>0</v>
      </c>
      <c r="DC38" s="44">
        <v>0</v>
      </c>
      <c r="DD38" s="43">
        <v>0</v>
      </c>
      <c r="DE38" s="11">
        <v>0</v>
      </c>
      <c r="DF38" s="44">
        <v>0</v>
      </c>
      <c r="DG38" s="43">
        <v>0</v>
      </c>
      <c r="DH38" s="11">
        <v>0</v>
      </c>
      <c r="DI38" s="44">
        <v>0</v>
      </c>
      <c r="DJ38" s="6">
        <f t="shared" si="2"/>
        <v>7168</v>
      </c>
      <c r="DK38" s="13">
        <f t="shared" si="3"/>
        <v>34591</v>
      </c>
      <c r="DL38" s="1"/>
      <c r="DM38" s="2"/>
      <c r="DN38" s="1"/>
      <c r="DO38" s="1"/>
      <c r="DP38" s="1"/>
      <c r="DQ38" s="2"/>
      <c r="DR38" s="1"/>
      <c r="DS38" s="1"/>
      <c r="DT38" s="1"/>
    </row>
    <row r="39" spans="1:199" x14ac:dyDescent="0.25">
      <c r="A39" s="56">
        <v>2011</v>
      </c>
      <c r="B39" s="57" t="s">
        <v>12</v>
      </c>
      <c r="C39" s="43">
        <v>0</v>
      </c>
      <c r="D39" s="11">
        <v>0</v>
      </c>
      <c r="E39" s="44">
        <v>0</v>
      </c>
      <c r="F39" s="50">
        <v>0</v>
      </c>
      <c r="G39" s="4">
        <v>0</v>
      </c>
      <c r="H39" s="51">
        <v>0</v>
      </c>
      <c r="I39" s="43">
        <v>0</v>
      </c>
      <c r="J39" s="11">
        <v>0</v>
      </c>
      <c r="K39" s="44">
        <v>0</v>
      </c>
      <c r="L39" s="43">
        <v>0</v>
      </c>
      <c r="M39" s="11">
        <v>0</v>
      </c>
      <c r="N39" s="44">
        <v>0</v>
      </c>
      <c r="O39" s="43">
        <v>0</v>
      </c>
      <c r="P39" s="11">
        <v>0</v>
      </c>
      <c r="Q39" s="44">
        <v>0</v>
      </c>
      <c r="R39" s="45">
        <v>21495</v>
      </c>
      <c r="S39" s="12">
        <v>82438</v>
      </c>
      <c r="T39" s="44">
        <f t="shared" si="10"/>
        <v>3835.2174924401024</v>
      </c>
      <c r="U39" s="50">
        <v>0</v>
      </c>
      <c r="V39" s="4">
        <v>0</v>
      </c>
      <c r="W39" s="51">
        <v>0</v>
      </c>
      <c r="X39" s="50">
        <v>0</v>
      </c>
      <c r="Y39" s="4">
        <v>0</v>
      </c>
      <c r="Z39" s="51">
        <v>0</v>
      </c>
      <c r="AA39" s="43">
        <v>0</v>
      </c>
      <c r="AB39" s="11">
        <v>0</v>
      </c>
      <c r="AC39" s="44">
        <v>0</v>
      </c>
      <c r="AD39" s="43">
        <v>0</v>
      </c>
      <c r="AE39" s="11">
        <v>0</v>
      </c>
      <c r="AF39" s="44">
        <v>0</v>
      </c>
      <c r="AG39" s="43">
        <v>0</v>
      </c>
      <c r="AH39" s="11">
        <v>0</v>
      </c>
      <c r="AI39" s="44">
        <v>0</v>
      </c>
      <c r="AJ39" s="43">
        <v>0</v>
      </c>
      <c r="AK39" s="11">
        <v>0</v>
      </c>
      <c r="AL39" s="44">
        <v>0</v>
      </c>
      <c r="AM39" s="43">
        <v>0</v>
      </c>
      <c r="AN39" s="11">
        <v>0</v>
      </c>
      <c r="AO39" s="44">
        <v>0</v>
      </c>
      <c r="AP39" s="43">
        <v>0</v>
      </c>
      <c r="AQ39" s="11">
        <v>0</v>
      </c>
      <c r="AR39" s="44">
        <v>0</v>
      </c>
      <c r="AS39" s="43">
        <v>0</v>
      </c>
      <c r="AT39" s="11">
        <v>0</v>
      </c>
      <c r="AU39" s="44">
        <v>0</v>
      </c>
      <c r="AV39" s="43">
        <v>0</v>
      </c>
      <c r="AW39" s="11">
        <v>0</v>
      </c>
      <c r="AX39" s="44">
        <v>0</v>
      </c>
      <c r="AY39" s="50">
        <v>0</v>
      </c>
      <c r="AZ39" s="4">
        <v>0</v>
      </c>
      <c r="BA39" s="51">
        <v>0</v>
      </c>
      <c r="BB39" s="50">
        <v>0</v>
      </c>
      <c r="BC39" s="4">
        <v>0</v>
      </c>
      <c r="BD39" s="51">
        <v>0</v>
      </c>
      <c r="BE39" s="43">
        <v>0</v>
      </c>
      <c r="BF39" s="11">
        <v>0</v>
      </c>
      <c r="BG39" s="44">
        <v>0</v>
      </c>
      <c r="BH39" s="43">
        <v>0</v>
      </c>
      <c r="BI39" s="11">
        <v>0</v>
      </c>
      <c r="BJ39" s="44">
        <v>0</v>
      </c>
      <c r="BK39" s="43">
        <v>0</v>
      </c>
      <c r="BL39" s="11">
        <v>0</v>
      </c>
      <c r="BM39" s="44">
        <v>0</v>
      </c>
      <c r="BN39" s="43">
        <v>0</v>
      </c>
      <c r="BO39" s="11">
        <v>0</v>
      </c>
      <c r="BP39" s="44">
        <v>0</v>
      </c>
      <c r="BQ39" s="43">
        <v>0</v>
      </c>
      <c r="BR39" s="11">
        <v>0</v>
      </c>
      <c r="BS39" s="44">
        <v>0</v>
      </c>
      <c r="BT39" s="43">
        <v>0</v>
      </c>
      <c r="BU39" s="11">
        <v>0</v>
      </c>
      <c r="BV39" s="44">
        <v>0</v>
      </c>
      <c r="BW39" s="43">
        <v>0</v>
      </c>
      <c r="BX39" s="11">
        <v>0</v>
      </c>
      <c r="BY39" s="44">
        <v>0</v>
      </c>
      <c r="BZ39" s="43">
        <v>0</v>
      </c>
      <c r="CA39" s="11">
        <v>0</v>
      </c>
      <c r="CB39" s="44">
        <v>0</v>
      </c>
      <c r="CC39" s="43">
        <v>0</v>
      </c>
      <c r="CD39" s="11">
        <v>0</v>
      </c>
      <c r="CE39" s="44">
        <v>0</v>
      </c>
      <c r="CF39" s="43">
        <v>0</v>
      </c>
      <c r="CG39" s="11">
        <v>0</v>
      </c>
      <c r="CH39" s="44">
        <v>0</v>
      </c>
      <c r="CI39" s="50">
        <v>0</v>
      </c>
      <c r="CJ39" s="4">
        <v>0</v>
      </c>
      <c r="CK39" s="51">
        <v>0</v>
      </c>
      <c r="CL39" s="50">
        <v>0</v>
      </c>
      <c r="CM39" s="4">
        <v>0</v>
      </c>
      <c r="CN39" s="51">
        <f t="shared" si="11"/>
        <v>0</v>
      </c>
      <c r="CO39" s="50">
        <v>0</v>
      </c>
      <c r="CP39" s="4">
        <v>0</v>
      </c>
      <c r="CQ39" s="51">
        <v>0</v>
      </c>
      <c r="CR39" s="50">
        <v>0</v>
      </c>
      <c r="CS39" s="4">
        <v>0</v>
      </c>
      <c r="CT39" s="51">
        <v>0</v>
      </c>
      <c r="CU39" s="50">
        <v>0</v>
      </c>
      <c r="CV39" s="4">
        <v>0</v>
      </c>
      <c r="CW39" s="51">
        <v>0</v>
      </c>
      <c r="CX39" s="43">
        <v>0</v>
      </c>
      <c r="CY39" s="11">
        <v>0</v>
      </c>
      <c r="CZ39" s="44">
        <v>0</v>
      </c>
      <c r="DA39" s="43">
        <v>0</v>
      </c>
      <c r="DB39" s="11">
        <v>0</v>
      </c>
      <c r="DC39" s="44">
        <v>0</v>
      </c>
      <c r="DD39" s="43">
        <v>0</v>
      </c>
      <c r="DE39" s="11">
        <v>0</v>
      </c>
      <c r="DF39" s="44">
        <v>0</v>
      </c>
      <c r="DG39" s="43">
        <v>0</v>
      </c>
      <c r="DH39" s="11">
        <v>0</v>
      </c>
      <c r="DI39" s="44">
        <v>0</v>
      </c>
      <c r="DJ39" s="6">
        <f t="shared" si="2"/>
        <v>21495</v>
      </c>
      <c r="DK39" s="13">
        <f t="shared" si="3"/>
        <v>82438</v>
      </c>
      <c r="DL39" s="1"/>
      <c r="DM39" s="2"/>
      <c r="DN39" s="1"/>
      <c r="DO39" s="1"/>
      <c r="DP39" s="1"/>
      <c r="DQ39" s="2"/>
      <c r="DR39" s="1"/>
      <c r="DS39" s="1"/>
      <c r="DT39" s="1"/>
    </row>
    <row r="40" spans="1:199" x14ac:dyDescent="0.25">
      <c r="A40" s="56">
        <v>2011</v>
      </c>
      <c r="B40" s="57" t="s">
        <v>13</v>
      </c>
      <c r="C40" s="43">
        <v>0</v>
      </c>
      <c r="D40" s="11">
        <v>0</v>
      </c>
      <c r="E40" s="44">
        <v>0</v>
      </c>
      <c r="F40" s="50">
        <v>0</v>
      </c>
      <c r="G40" s="4">
        <v>0</v>
      </c>
      <c r="H40" s="51">
        <v>0</v>
      </c>
      <c r="I40" s="43">
        <v>0</v>
      </c>
      <c r="J40" s="11">
        <v>0</v>
      </c>
      <c r="K40" s="44">
        <v>0</v>
      </c>
      <c r="L40" s="43">
        <v>0</v>
      </c>
      <c r="M40" s="11">
        <v>0</v>
      </c>
      <c r="N40" s="44">
        <v>0</v>
      </c>
      <c r="O40" s="43">
        <v>0</v>
      </c>
      <c r="P40" s="11">
        <v>0</v>
      </c>
      <c r="Q40" s="44">
        <v>0</v>
      </c>
      <c r="R40" s="45">
        <v>26629</v>
      </c>
      <c r="S40" s="12">
        <v>113335</v>
      </c>
      <c r="T40" s="44">
        <f t="shared" si="10"/>
        <v>4256.0742048143002</v>
      </c>
      <c r="U40" s="50">
        <v>0</v>
      </c>
      <c r="V40" s="4">
        <v>0</v>
      </c>
      <c r="W40" s="51">
        <v>0</v>
      </c>
      <c r="X40" s="50">
        <v>0</v>
      </c>
      <c r="Y40" s="4">
        <v>0</v>
      </c>
      <c r="Z40" s="51">
        <v>0</v>
      </c>
      <c r="AA40" s="43">
        <v>0</v>
      </c>
      <c r="AB40" s="11">
        <v>0</v>
      </c>
      <c r="AC40" s="44">
        <v>0</v>
      </c>
      <c r="AD40" s="43">
        <v>0</v>
      </c>
      <c r="AE40" s="11">
        <v>0</v>
      </c>
      <c r="AF40" s="44">
        <v>0</v>
      </c>
      <c r="AG40" s="43">
        <v>0</v>
      </c>
      <c r="AH40" s="11">
        <v>0</v>
      </c>
      <c r="AI40" s="44">
        <v>0</v>
      </c>
      <c r="AJ40" s="45">
        <v>1</v>
      </c>
      <c r="AK40" s="12">
        <v>18</v>
      </c>
      <c r="AL40" s="44">
        <f t="shared" si="12"/>
        <v>18000</v>
      </c>
      <c r="AM40" s="43">
        <v>0</v>
      </c>
      <c r="AN40" s="11">
        <v>0</v>
      </c>
      <c r="AO40" s="44">
        <v>0</v>
      </c>
      <c r="AP40" s="43">
        <v>0</v>
      </c>
      <c r="AQ40" s="11">
        <v>0</v>
      </c>
      <c r="AR40" s="44">
        <v>0</v>
      </c>
      <c r="AS40" s="43">
        <v>0</v>
      </c>
      <c r="AT40" s="11">
        <v>0</v>
      </c>
      <c r="AU40" s="44">
        <v>0</v>
      </c>
      <c r="AV40" s="43">
        <v>0</v>
      </c>
      <c r="AW40" s="11">
        <v>0</v>
      </c>
      <c r="AX40" s="44">
        <v>0</v>
      </c>
      <c r="AY40" s="50">
        <v>0</v>
      </c>
      <c r="AZ40" s="4">
        <v>0</v>
      </c>
      <c r="BA40" s="51">
        <v>0</v>
      </c>
      <c r="BB40" s="50">
        <v>0</v>
      </c>
      <c r="BC40" s="4">
        <v>0</v>
      </c>
      <c r="BD40" s="51">
        <v>0</v>
      </c>
      <c r="BE40" s="43">
        <v>0</v>
      </c>
      <c r="BF40" s="11">
        <v>0</v>
      </c>
      <c r="BG40" s="44">
        <v>0</v>
      </c>
      <c r="BH40" s="43">
        <v>0</v>
      </c>
      <c r="BI40" s="11">
        <v>0</v>
      </c>
      <c r="BJ40" s="44">
        <v>0</v>
      </c>
      <c r="BK40" s="43">
        <v>0</v>
      </c>
      <c r="BL40" s="11">
        <v>0</v>
      </c>
      <c r="BM40" s="44">
        <v>0</v>
      </c>
      <c r="BN40" s="43">
        <v>0</v>
      </c>
      <c r="BO40" s="11">
        <v>0</v>
      </c>
      <c r="BP40" s="44">
        <v>0</v>
      </c>
      <c r="BQ40" s="43">
        <v>0</v>
      </c>
      <c r="BR40" s="11">
        <v>0</v>
      </c>
      <c r="BS40" s="44">
        <v>0</v>
      </c>
      <c r="BT40" s="43">
        <v>0</v>
      </c>
      <c r="BU40" s="11">
        <v>0</v>
      </c>
      <c r="BV40" s="44">
        <v>0</v>
      </c>
      <c r="BW40" s="43">
        <v>0</v>
      </c>
      <c r="BX40" s="11">
        <v>0</v>
      </c>
      <c r="BY40" s="44">
        <v>0</v>
      </c>
      <c r="BZ40" s="45">
        <v>27842</v>
      </c>
      <c r="CA40" s="12">
        <v>139103</v>
      </c>
      <c r="CB40" s="44">
        <f t="shared" si="13"/>
        <v>4996.1568852812297</v>
      </c>
      <c r="CC40" s="43">
        <v>0</v>
      </c>
      <c r="CD40" s="11">
        <v>0</v>
      </c>
      <c r="CE40" s="44">
        <v>0</v>
      </c>
      <c r="CF40" s="45">
        <v>100</v>
      </c>
      <c r="CG40" s="12">
        <v>680</v>
      </c>
      <c r="CH40" s="44">
        <f>CG40/CF40*1000</f>
        <v>6800</v>
      </c>
      <c r="CI40" s="50">
        <v>0</v>
      </c>
      <c r="CJ40" s="4">
        <v>0</v>
      </c>
      <c r="CK40" s="51">
        <v>0</v>
      </c>
      <c r="CL40" s="50">
        <v>0</v>
      </c>
      <c r="CM40" s="4">
        <v>0</v>
      </c>
      <c r="CN40" s="51">
        <f t="shared" si="11"/>
        <v>0</v>
      </c>
      <c r="CO40" s="50">
        <v>0</v>
      </c>
      <c r="CP40" s="4">
        <v>0</v>
      </c>
      <c r="CQ40" s="51">
        <v>0</v>
      </c>
      <c r="CR40" s="50">
        <v>0</v>
      </c>
      <c r="CS40" s="4">
        <v>0</v>
      </c>
      <c r="CT40" s="51">
        <v>0</v>
      </c>
      <c r="CU40" s="50">
        <v>0</v>
      </c>
      <c r="CV40" s="4">
        <v>0</v>
      </c>
      <c r="CW40" s="51">
        <v>0</v>
      </c>
      <c r="CX40" s="43">
        <v>0</v>
      </c>
      <c r="CY40" s="11">
        <v>0</v>
      </c>
      <c r="CZ40" s="44">
        <v>0</v>
      </c>
      <c r="DA40" s="43">
        <v>0</v>
      </c>
      <c r="DB40" s="11">
        <v>0</v>
      </c>
      <c r="DC40" s="44">
        <v>0</v>
      </c>
      <c r="DD40" s="43">
        <v>0</v>
      </c>
      <c r="DE40" s="11">
        <v>0</v>
      </c>
      <c r="DF40" s="44">
        <v>0</v>
      </c>
      <c r="DG40" s="43">
        <v>0</v>
      </c>
      <c r="DH40" s="11">
        <v>0</v>
      </c>
      <c r="DI40" s="44">
        <v>0</v>
      </c>
      <c r="DJ40" s="6">
        <f t="shared" si="2"/>
        <v>54572</v>
      </c>
      <c r="DK40" s="13">
        <f t="shared" si="3"/>
        <v>253136</v>
      </c>
      <c r="DL40" s="1"/>
      <c r="DM40" s="2"/>
      <c r="DN40" s="1"/>
      <c r="DO40" s="1"/>
      <c r="DP40" s="1"/>
      <c r="DQ40" s="2"/>
      <c r="DR40" s="1"/>
      <c r="DS40" s="1"/>
      <c r="DT40" s="1"/>
    </row>
    <row r="41" spans="1:199" x14ac:dyDescent="0.25">
      <c r="A41" s="56">
        <v>2011</v>
      </c>
      <c r="B41" s="57" t="s">
        <v>14</v>
      </c>
      <c r="C41" s="43">
        <v>0</v>
      </c>
      <c r="D41" s="11">
        <v>0</v>
      </c>
      <c r="E41" s="44">
        <v>0</v>
      </c>
      <c r="F41" s="50">
        <v>0</v>
      </c>
      <c r="G41" s="4">
        <v>0</v>
      </c>
      <c r="H41" s="51">
        <v>0</v>
      </c>
      <c r="I41" s="43">
        <v>0</v>
      </c>
      <c r="J41" s="11">
        <v>0</v>
      </c>
      <c r="K41" s="44">
        <v>0</v>
      </c>
      <c r="L41" s="43">
        <v>0</v>
      </c>
      <c r="M41" s="11">
        <v>0</v>
      </c>
      <c r="N41" s="44">
        <v>0</v>
      </c>
      <c r="O41" s="43">
        <v>0</v>
      </c>
      <c r="P41" s="11">
        <v>0</v>
      </c>
      <c r="Q41" s="44">
        <v>0</v>
      </c>
      <c r="R41" s="45">
        <v>6229</v>
      </c>
      <c r="S41" s="12">
        <v>27737</v>
      </c>
      <c r="T41" s="44">
        <f t="shared" si="10"/>
        <v>4452.8816824530422</v>
      </c>
      <c r="U41" s="50">
        <v>0</v>
      </c>
      <c r="V41" s="4">
        <v>0</v>
      </c>
      <c r="W41" s="51">
        <v>0</v>
      </c>
      <c r="X41" s="50">
        <v>0</v>
      </c>
      <c r="Y41" s="4">
        <v>0</v>
      </c>
      <c r="Z41" s="51">
        <v>0</v>
      </c>
      <c r="AA41" s="43">
        <v>0</v>
      </c>
      <c r="AB41" s="11">
        <v>0</v>
      </c>
      <c r="AC41" s="44">
        <v>0</v>
      </c>
      <c r="AD41" s="43">
        <v>0</v>
      </c>
      <c r="AE41" s="11">
        <v>0</v>
      </c>
      <c r="AF41" s="44">
        <v>0</v>
      </c>
      <c r="AG41" s="43">
        <v>0</v>
      </c>
      <c r="AH41" s="11">
        <v>0</v>
      </c>
      <c r="AI41" s="44">
        <v>0</v>
      </c>
      <c r="AJ41" s="45">
        <v>1</v>
      </c>
      <c r="AK41" s="12">
        <v>19</v>
      </c>
      <c r="AL41" s="44">
        <f t="shared" si="12"/>
        <v>19000</v>
      </c>
      <c r="AM41" s="43">
        <v>0</v>
      </c>
      <c r="AN41" s="11">
        <v>0</v>
      </c>
      <c r="AO41" s="44">
        <v>0</v>
      </c>
      <c r="AP41" s="43">
        <v>0</v>
      </c>
      <c r="AQ41" s="11">
        <v>0</v>
      </c>
      <c r="AR41" s="44">
        <v>0</v>
      </c>
      <c r="AS41" s="43">
        <v>0</v>
      </c>
      <c r="AT41" s="11">
        <v>0</v>
      </c>
      <c r="AU41" s="44">
        <v>0</v>
      </c>
      <c r="AV41" s="43">
        <v>0</v>
      </c>
      <c r="AW41" s="11">
        <v>0</v>
      </c>
      <c r="AX41" s="44">
        <v>0</v>
      </c>
      <c r="AY41" s="50">
        <v>0</v>
      </c>
      <c r="AZ41" s="4">
        <v>0</v>
      </c>
      <c r="BA41" s="51">
        <v>0</v>
      </c>
      <c r="BB41" s="50">
        <v>0</v>
      </c>
      <c r="BC41" s="4">
        <v>0</v>
      </c>
      <c r="BD41" s="51">
        <v>0</v>
      </c>
      <c r="BE41" s="43">
        <v>0</v>
      </c>
      <c r="BF41" s="11">
        <v>0</v>
      </c>
      <c r="BG41" s="44">
        <v>0</v>
      </c>
      <c r="BH41" s="43">
        <v>0</v>
      </c>
      <c r="BI41" s="11">
        <v>0</v>
      </c>
      <c r="BJ41" s="44">
        <v>0</v>
      </c>
      <c r="BK41" s="43">
        <v>0</v>
      </c>
      <c r="BL41" s="11">
        <v>0</v>
      </c>
      <c r="BM41" s="44">
        <v>0</v>
      </c>
      <c r="BN41" s="43">
        <v>0</v>
      </c>
      <c r="BO41" s="11">
        <v>0</v>
      </c>
      <c r="BP41" s="44">
        <v>0</v>
      </c>
      <c r="BQ41" s="43">
        <v>0</v>
      </c>
      <c r="BR41" s="11">
        <v>0</v>
      </c>
      <c r="BS41" s="44">
        <v>0</v>
      </c>
      <c r="BT41" s="43">
        <v>0</v>
      </c>
      <c r="BU41" s="11">
        <v>0</v>
      </c>
      <c r="BV41" s="44">
        <v>0</v>
      </c>
      <c r="BW41" s="43">
        <v>0</v>
      </c>
      <c r="BX41" s="11">
        <v>0</v>
      </c>
      <c r="BY41" s="44">
        <v>0</v>
      </c>
      <c r="BZ41" s="45">
        <v>250</v>
      </c>
      <c r="CA41" s="12">
        <v>2147</v>
      </c>
      <c r="CB41" s="44">
        <f t="shared" si="13"/>
        <v>8588</v>
      </c>
      <c r="CC41" s="43">
        <v>0</v>
      </c>
      <c r="CD41" s="11">
        <v>0</v>
      </c>
      <c r="CE41" s="44">
        <v>0</v>
      </c>
      <c r="CF41" s="43">
        <v>0</v>
      </c>
      <c r="CG41" s="11">
        <v>0</v>
      </c>
      <c r="CH41" s="44">
        <v>0</v>
      </c>
      <c r="CI41" s="50">
        <v>0</v>
      </c>
      <c r="CJ41" s="4">
        <v>0</v>
      </c>
      <c r="CK41" s="51">
        <v>0</v>
      </c>
      <c r="CL41" s="50">
        <v>0</v>
      </c>
      <c r="CM41" s="4">
        <v>0</v>
      </c>
      <c r="CN41" s="51">
        <f t="shared" si="11"/>
        <v>0</v>
      </c>
      <c r="CO41" s="50">
        <v>0</v>
      </c>
      <c r="CP41" s="4">
        <v>0</v>
      </c>
      <c r="CQ41" s="51">
        <v>0</v>
      </c>
      <c r="CR41" s="50">
        <v>0</v>
      </c>
      <c r="CS41" s="4">
        <v>0</v>
      </c>
      <c r="CT41" s="51">
        <v>0</v>
      </c>
      <c r="CU41" s="50">
        <v>0</v>
      </c>
      <c r="CV41" s="4">
        <v>0</v>
      </c>
      <c r="CW41" s="51">
        <v>0</v>
      </c>
      <c r="CX41" s="43">
        <v>0</v>
      </c>
      <c r="CY41" s="11">
        <v>0</v>
      </c>
      <c r="CZ41" s="44">
        <v>0</v>
      </c>
      <c r="DA41" s="43">
        <v>0</v>
      </c>
      <c r="DB41" s="11">
        <v>0</v>
      </c>
      <c r="DC41" s="44">
        <v>0</v>
      </c>
      <c r="DD41" s="43">
        <v>0</v>
      </c>
      <c r="DE41" s="11">
        <v>0</v>
      </c>
      <c r="DF41" s="44">
        <v>0</v>
      </c>
      <c r="DG41" s="43">
        <v>0</v>
      </c>
      <c r="DH41" s="11">
        <v>0</v>
      </c>
      <c r="DI41" s="44">
        <v>0</v>
      </c>
      <c r="DJ41" s="6">
        <f t="shared" si="2"/>
        <v>6480</v>
      </c>
      <c r="DK41" s="13">
        <f t="shared" si="3"/>
        <v>29903</v>
      </c>
      <c r="DL41" s="1"/>
      <c r="DM41" s="2"/>
      <c r="DN41" s="1"/>
      <c r="DO41" s="1"/>
      <c r="DP41" s="1"/>
      <c r="DQ41" s="2"/>
      <c r="DR41" s="1"/>
      <c r="DS41" s="1"/>
      <c r="DT41" s="1"/>
    </row>
    <row r="42" spans="1:199" x14ac:dyDescent="0.25">
      <c r="A42" s="56">
        <v>2011</v>
      </c>
      <c r="B42" s="57" t="s">
        <v>15</v>
      </c>
      <c r="C42" s="43">
        <v>0</v>
      </c>
      <c r="D42" s="11">
        <v>0</v>
      </c>
      <c r="E42" s="44">
        <v>0</v>
      </c>
      <c r="F42" s="50">
        <v>0</v>
      </c>
      <c r="G42" s="4">
        <v>0</v>
      </c>
      <c r="H42" s="51">
        <v>0</v>
      </c>
      <c r="I42" s="43">
        <v>0</v>
      </c>
      <c r="J42" s="11">
        <v>0</v>
      </c>
      <c r="K42" s="44">
        <v>0</v>
      </c>
      <c r="L42" s="43">
        <v>0</v>
      </c>
      <c r="M42" s="11">
        <v>0</v>
      </c>
      <c r="N42" s="44">
        <v>0</v>
      </c>
      <c r="O42" s="43">
        <v>0</v>
      </c>
      <c r="P42" s="11">
        <v>0</v>
      </c>
      <c r="Q42" s="44">
        <v>0</v>
      </c>
      <c r="R42" s="45">
        <v>14040</v>
      </c>
      <c r="S42" s="12">
        <v>68245</v>
      </c>
      <c r="T42" s="44">
        <f t="shared" si="10"/>
        <v>4860.7549857549857</v>
      </c>
      <c r="U42" s="50">
        <v>0</v>
      </c>
      <c r="V42" s="4">
        <v>0</v>
      </c>
      <c r="W42" s="51">
        <v>0</v>
      </c>
      <c r="X42" s="50">
        <v>0</v>
      </c>
      <c r="Y42" s="4">
        <v>0</v>
      </c>
      <c r="Z42" s="51">
        <v>0</v>
      </c>
      <c r="AA42" s="43">
        <v>0</v>
      </c>
      <c r="AB42" s="11">
        <v>0</v>
      </c>
      <c r="AC42" s="44">
        <v>0</v>
      </c>
      <c r="AD42" s="43">
        <v>0</v>
      </c>
      <c r="AE42" s="11">
        <v>0</v>
      </c>
      <c r="AF42" s="44">
        <v>0</v>
      </c>
      <c r="AG42" s="43">
        <v>0</v>
      </c>
      <c r="AH42" s="11">
        <v>0</v>
      </c>
      <c r="AI42" s="44">
        <v>0</v>
      </c>
      <c r="AJ42" s="43">
        <v>0</v>
      </c>
      <c r="AK42" s="11">
        <v>0</v>
      </c>
      <c r="AL42" s="44">
        <v>0</v>
      </c>
      <c r="AM42" s="43">
        <v>0</v>
      </c>
      <c r="AN42" s="11">
        <v>0</v>
      </c>
      <c r="AO42" s="44">
        <v>0</v>
      </c>
      <c r="AP42" s="43">
        <v>0</v>
      </c>
      <c r="AQ42" s="11">
        <v>0</v>
      </c>
      <c r="AR42" s="44">
        <v>0</v>
      </c>
      <c r="AS42" s="43">
        <v>0</v>
      </c>
      <c r="AT42" s="11">
        <v>0</v>
      </c>
      <c r="AU42" s="44">
        <v>0</v>
      </c>
      <c r="AV42" s="43">
        <v>0</v>
      </c>
      <c r="AW42" s="11">
        <v>0</v>
      </c>
      <c r="AX42" s="44">
        <v>0</v>
      </c>
      <c r="AY42" s="50">
        <v>0</v>
      </c>
      <c r="AZ42" s="4">
        <v>0</v>
      </c>
      <c r="BA42" s="51">
        <v>0</v>
      </c>
      <c r="BB42" s="50">
        <v>0</v>
      </c>
      <c r="BC42" s="4">
        <v>0</v>
      </c>
      <c r="BD42" s="51">
        <v>0</v>
      </c>
      <c r="BE42" s="43">
        <v>0</v>
      </c>
      <c r="BF42" s="11">
        <v>0</v>
      </c>
      <c r="BG42" s="44">
        <v>0</v>
      </c>
      <c r="BH42" s="43">
        <v>0</v>
      </c>
      <c r="BI42" s="11">
        <v>0</v>
      </c>
      <c r="BJ42" s="44">
        <v>0</v>
      </c>
      <c r="BK42" s="43">
        <v>0</v>
      </c>
      <c r="BL42" s="11">
        <v>0</v>
      </c>
      <c r="BM42" s="44">
        <v>0</v>
      </c>
      <c r="BN42" s="43">
        <v>0</v>
      </c>
      <c r="BO42" s="11">
        <v>0</v>
      </c>
      <c r="BP42" s="44">
        <v>0</v>
      </c>
      <c r="BQ42" s="43">
        <v>0</v>
      </c>
      <c r="BR42" s="11">
        <v>0</v>
      </c>
      <c r="BS42" s="44">
        <v>0</v>
      </c>
      <c r="BT42" s="43">
        <v>0</v>
      </c>
      <c r="BU42" s="11">
        <v>0</v>
      </c>
      <c r="BV42" s="44">
        <v>0</v>
      </c>
      <c r="BW42" s="43">
        <v>0</v>
      </c>
      <c r="BX42" s="11">
        <v>0</v>
      </c>
      <c r="BY42" s="44">
        <v>0</v>
      </c>
      <c r="BZ42" s="45">
        <v>-176</v>
      </c>
      <c r="CA42" s="12">
        <v>-695</v>
      </c>
      <c r="CB42" s="44">
        <f>CA42/BZ42*-1000</f>
        <v>-3948.863636363636</v>
      </c>
      <c r="CC42" s="43">
        <v>0</v>
      </c>
      <c r="CD42" s="11">
        <v>0</v>
      </c>
      <c r="CE42" s="44">
        <v>0</v>
      </c>
      <c r="CF42" s="43">
        <v>0</v>
      </c>
      <c r="CG42" s="11">
        <v>0</v>
      </c>
      <c r="CH42" s="44">
        <v>0</v>
      </c>
      <c r="CI42" s="50">
        <v>0</v>
      </c>
      <c r="CJ42" s="4">
        <v>0</v>
      </c>
      <c r="CK42" s="51">
        <v>0</v>
      </c>
      <c r="CL42" s="50">
        <v>0</v>
      </c>
      <c r="CM42" s="4">
        <v>0</v>
      </c>
      <c r="CN42" s="51">
        <f t="shared" si="11"/>
        <v>0</v>
      </c>
      <c r="CO42" s="50">
        <v>0</v>
      </c>
      <c r="CP42" s="4">
        <v>0</v>
      </c>
      <c r="CQ42" s="51">
        <v>0</v>
      </c>
      <c r="CR42" s="50">
        <v>0</v>
      </c>
      <c r="CS42" s="4">
        <v>0</v>
      </c>
      <c r="CT42" s="51">
        <v>0</v>
      </c>
      <c r="CU42" s="50">
        <v>0</v>
      </c>
      <c r="CV42" s="4">
        <v>0</v>
      </c>
      <c r="CW42" s="51">
        <v>0</v>
      </c>
      <c r="CX42" s="43">
        <v>0</v>
      </c>
      <c r="CY42" s="11">
        <v>0</v>
      </c>
      <c r="CZ42" s="44">
        <v>0</v>
      </c>
      <c r="DA42" s="43">
        <v>0</v>
      </c>
      <c r="DB42" s="11">
        <v>0</v>
      </c>
      <c r="DC42" s="44">
        <v>0</v>
      </c>
      <c r="DD42" s="43">
        <v>0</v>
      </c>
      <c r="DE42" s="11">
        <v>0</v>
      </c>
      <c r="DF42" s="44">
        <v>0</v>
      </c>
      <c r="DG42" s="43">
        <v>0</v>
      </c>
      <c r="DH42" s="11">
        <v>0</v>
      </c>
      <c r="DI42" s="44">
        <v>0</v>
      </c>
      <c r="DJ42" s="6">
        <f t="shared" si="2"/>
        <v>13864</v>
      </c>
      <c r="DK42" s="13">
        <f t="shared" si="3"/>
        <v>67550</v>
      </c>
      <c r="DL42" s="1"/>
      <c r="DM42" s="2"/>
      <c r="DN42" s="1"/>
      <c r="DO42" s="1"/>
      <c r="DP42" s="1"/>
      <c r="DQ42" s="2"/>
      <c r="DR42" s="1"/>
      <c r="DS42" s="1"/>
      <c r="DT42" s="1"/>
    </row>
    <row r="43" spans="1:199" x14ac:dyDescent="0.25">
      <c r="A43" s="56">
        <v>2011</v>
      </c>
      <c r="B43" s="57" t="s">
        <v>16</v>
      </c>
      <c r="C43" s="43">
        <v>0</v>
      </c>
      <c r="D43" s="11">
        <v>0</v>
      </c>
      <c r="E43" s="44">
        <v>0</v>
      </c>
      <c r="F43" s="50">
        <v>0</v>
      </c>
      <c r="G43" s="4">
        <v>0</v>
      </c>
      <c r="H43" s="51">
        <v>0</v>
      </c>
      <c r="I43" s="43">
        <v>0</v>
      </c>
      <c r="J43" s="11">
        <v>0</v>
      </c>
      <c r="K43" s="44">
        <v>0</v>
      </c>
      <c r="L43" s="43">
        <v>0</v>
      </c>
      <c r="M43" s="11">
        <v>0</v>
      </c>
      <c r="N43" s="44">
        <v>0</v>
      </c>
      <c r="O43" s="43">
        <v>0</v>
      </c>
      <c r="P43" s="11">
        <v>0</v>
      </c>
      <c r="Q43" s="44">
        <v>0</v>
      </c>
      <c r="R43" s="45">
        <v>331</v>
      </c>
      <c r="S43" s="12">
        <v>2983</v>
      </c>
      <c r="T43" s="44">
        <f t="shared" si="10"/>
        <v>9012.0845921450164</v>
      </c>
      <c r="U43" s="50">
        <v>0</v>
      </c>
      <c r="V43" s="4">
        <v>0</v>
      </c>
      <c r="W43" s="51">
        <v>0</v>
      </c>
      <c r="X43" s="50">
        <v>0</v>
      </c>
      <c r="Y43" s="4">
        <v>0</v>
      </c>
      <c r="Z43" s="51">
        <v>0</v>
      </c>
      <c r="AA43" s="43">
        <v>0</v>
      </c>
      <c r="AB43" s="11">
        <v>0</v>
      </c>
      <c r="AC43" s="44">
        <v>0</v>
      </c>
      <c r="AD43" s="43">
        <v>0</v>
      </c>
      <c r="AE43" s="11">
        <v>0</v>
      </c>
      <c r="AF43" s="44">
        <v>0</v>
      </c>
      <c r="AG43" s="43">
        <v>0</v>
      </c>
      <c r="AH43" s="11">
        <v>0</v>
      </c>
      <c r="AI43" s="44">
        <v>0</v>
      </c>
      <c r="AJ43" s="43">
        <v>0</v>
      </c>
      <c r="AK43" s="11">
        <v>0</v>
      </c>
      <c r="AL43" s="44">
        <v>0</v>
      </c>
      <c r="AM43" s="43">
        <v>0</v>
      </c>
      <c r="AN43" s="11">
        <v>0</v>
      </c>
      <c r="AO43" s="44">
        <v>0</v>
      </c>
      <c r="AP43" s="43">
        <v>0</v>
      </c>
      <c r="AQ43" s="11">
        <v>0</v>
      </c>
      <c r="AR43" s="44">
        <v>0</v>
      </c>
      <c r="AS43" s="43">
        <v>0</v>
      </c>
      <c r="AT43" s="11">
        <v>0</v>
      </c>
      <c r="AU43" s="44">
        <v>0</v>
      </c>
      <c r="AV43" s="43">
        <v>0</v>
      </c>
      <c r="AW43" s="11">
        <v>0</v>
      </c>
      <c r="AX43" s="44">
        <v>0</v>
      </c>
      <c r="AY43" s="50">
        <v>0</v>
      </c>
      <c r="AZ43" s="4">
        <v>0</v>
      </c>
      <c r="BA43" s="51">
        <v>0</v>
      </c>
      <c r="BB43" s="50">
        <v>0</v>
      </c>
      <c r="BC43" s="4">
        <v>0</v>
      </c>
      <c r="BD43" s="51">
        <v>0</v>
      </c>
      <c r="BE43" s="43">
        <v>0</v>
      </c>
      <c r="BF43" s="11">
        <v>0</v>
      </c>
      <c r="BG43" s="44">
        <v>0</v>
      </c>
      <c r="BH43" s="43">
        <v>0</v>
      </c>
      <c r="BI43" s="11">
        <v>0</v>
      </c>
      <c r="BJ43" s="44">
        <v>0</v>
      </c>
      <c r="BK43" s="43">
        <v>0</v>
      </c>
      <c r="BL43" s="11">
        <v>0</v>
      </c>
      <c r="BM43" s="44">
        <v>0</v>
      </c>
      <c r="BN43" s="43">
        <v>0</v>
      </c>
      <c r="BO43" s="11">
        <v>0</v>
      </c>
      <c r="BP43" s="44">
        <v>0</v>
      </c>
      <c r="BQ43" s="43">
        <v>0</v>
      </c>
      <c r="BR43" s="11">
        <v>0</v>
      </c>
      <c r="BS43" s="44">
        <v>0</v>
      </c>
      <c r="BT43" s="43">
        <v>0</v>
      </c>
      <c r="BU43" s="11">
        <v>0</v>
      </c>
      <c r="BV43" s="44">
        <v>0</v>
      </c>
      <c r="BW43" s="43">
        <v>0</v>
      </c>
      <c r="BX43" s="11">
        <v>0</v>
      </c>
      <c r="BY43" s="44">
        <v>0</v>
      </c>
      <c r="BZ43" s="45">
        <v>100</v>
      </c>
      <c r="CA43" s="12">
        <v>878</v>
      </c>
      <c r="CB43" s="44">
        <f t="shared" si="13"/>
        <v>8780</v>
      </c>
      <c r="CC43" s="43">
        <v>0</v>
      </c>
      <c r="CD43" s="11">
        <v>0</v>
      </c>
      <c r="CE43" s="44">
        <v>0</v>
      </c>
      <c r="CF43" s="43">
        <v>0</v>
      </c>
      <c r="CG43" s="11">
        <v>0</v>
      </c>
      <c r="CH43" s="44">
        <v>0</v>
      </c>
      <c r="CI43" s="50">
        <v>0</v>
      </c>
      <c r="CJ43" s="4">
        <v>0</v>
      </c>
      <c r="CK43" s="51">
        <v>0</v>
      </c>
      <c r="CL43" s="50">
        <v>0</v>
      </c>
      <c r="CM43" s="4">
        <v>0</v>
      </c>
      <c r="CN43" s="51">
        <f t="shared" si="11"/>
        <v>0</v>
      </c>
      <c r="CO43" s="50">
        <v>0</v>
      </c>
      <c r="CP43" s="4">
        <v>0</v>
      </c>
      <c r="CQ43" s="51">
        <v>0</v>
      </c>
      <c r="CR43" s="50">
        <v>0</v>
      </c>
      <c r="CS43" s="4">
        <v>0</v>
      </c>
      <c r="CT43" s="51">
        <v>0</v>
      </c>
      <c r="CU43" s="50">
        <v>0</v>
      </c>
      <c r="CV43" s="4">
        <v>0</v>
      </c>
      <c r="CW43" s="51">
        <v>0</v>
      </c>
      <c r="CX43" s="43">
        <v>0</v>
      </c>
      <c r="CY43" s="11">
        <v>0</v>
      </c>
      <c r="CZ43" s="44">
        <v>0</v>
      </c>
      <c r="DA43" s="43">
        <v>0</v>
      </c>
      <c r="DB43" s="11">
        <v>0</v>
      </c>
      <c r="DC43" s="44">
        <v>0</v>
      </c>
      <c r="DD43" s="43">
        <v>0</v>
      </c>
      <c r="DE43" s="11">
        <v>0</v>
      </c>
      <c r="DF43" s="44">
        <v>0</v>
      </c>
      <c r="DG43" s="43">
        <v>0</v>
      </c>
      <c r="DH43" s="11">
        <v>0</v>
      </c>
      <c r="DI43" s="44">
        <v>0</v>
      </c>
      <c r="DJ43" s="6">
        <f t="shared" si="2"/>
        <v>431</v>
      </c>
      <c r="DK43" s="13">
        <f t="shared" si="3"/>
        <v>3861</v>
      </c>
      <c r="DL43" s="1"/>
      <c r="DM43" s="2"/>
      <c r="DN43" s="1"/>
      <c r="DO43" s="1"/>
      <c r="DP43" s="1"/>
      <c r="DQ43" s="2"/>
      <c r="DR43" s="1"/>
      <c r="DS43" s="1"/>
      <c r="DT43" s="1"/>
    </row>
    <row r="44" spans="1:199" ht="15.75" thickBot="1" x14ac:dyDescent="0.3">
      <c r="A44" s="58"/>
      <c r="B44" s="59" t="s">
        <v>17</v>
      </c>
      <c r="C44" s="46">
        <f>SUM(C32:C43)</f>
        <v>0</v>
      </c>
      <c r="D44" s="35">
        <f>SUM(D32:D43)</f>
        <v>0</v>
      </c>
      <c r="E44" s="47"/>
      <c r="F44" s="46">
        <f>SUM(F32:F43)</f>
        <v>0</v>
      </c>
      <c r="G44" s="35">
        <f>SUM(G32:G43)</f>
        <v>0</v>
      </c>
      <c r="H44" s="47"/>
      <c r="I44" s="46">
        <f>SUM(I32:I43)</f>
        <v>0</v>
      </c>
      <c r="J44" s="35">
        <f>SUM(J32:J43)</f>
        <v>0</v>
      </c>
      <c r="K44" s="47"/>
      <c r="L44" s="46">
        <f>SUM(L32:L43)</f>
        <v>1</v>
      </c>
      <c r="M44" s="35">
        <f>SUM(M32:M43)</f>
        <v>15</v>
      </c>
      <c r="N44" s="47"/>
      <c r="O44" s="46">
        <f>SUM(O32:O43)</f>
        <v>0</v>
      </c>
      <c r="P44" s="35">
        <f>SUM(P32:P43)</f>
        <v>0</v>
      </c>
      <c r="Q44" s="47"/>
      <c r="R44" s="46">
        <f>SUM(R32:R43)</f>
        <v>70798</v>
      </c>
      <c r="S44" s="35">
        <f>SUM(S32:S43)</f>
        <v>308771</v>
      </c>
      <c r="T44" s="47"/>
      <c r="U44" s="46">
        <f>SUM(U32:U43)</f>
        <v>0</v>
      </c>
      <c r="V44" s="35">
        <f>SUM(V32:V43)</f>
        <v>0</v>
      </c>
      <c r="W44" s="47"/>
      <c r="X44" s="46">
        <f>SUM(X32:X43)</f>
        <v>0</v>
      </c>
      <c r="Y44" s="35">
        <f>SUM(Y32:Y43)</f>
        <v>0</v>
      </c>
      <c r="Z44" s="47"/>
      <c r="AA44" s="46">
        <f>SUM(AA32:AA43)</f>
        <v>0</v>
      </c>
      <c r="AB44" s="35">
        <f>SUM(AB32:AB43)</f>
        <v>0</v>
      </c>
      <c r="AC44" s="47"/>
      <c r="AD44" s="46">
        <f>SUM(AD32:AD43)</f>
        <v>0</v>
      </c>
      <c r="AE44" s="35">
        <f>SUM(AE32:AE43)</f>
        <v>0</v>
      </c>
      <c r="AF44" s="47"/>
      <c r="AG44" s="46">
        <f>SUM(AG32:AG43)</f>
        <v>0</v>
      </c>
      <c r="AH44" s="35">
        <f>SUM(AH32:AH43)</f>
        <v>0</v>
      </c>
      <c r="AI44" s="47"/>
      <c r="AJ44" s="46">
        <f>SUM(AJ32:AJ43)</f>
        <v>6</v>
      </c>
      <c r="AK44" s="35">
        <f>SUM(AK32:AK43)</f>
        <v>105</v>
      </c>
      <c r="AL44" s="47"/>
      <c r="AM44" s="46">
        <f>SUM(AM32:AM43)</f>
        <v>0</v>
      </c>
      <c r="AN44" s="35">
        <f>SUM(AN32:AN43)</f>
        <v>0</v>
      </c>
      <c r="AO44" s="47"/>
      <c r="AP44" s="46">
        <f>SUM(AP32:AP43)</f>
        <v>0</v>
      </c>
      <c r="AQ44" s="35">
        <f>SUM(AQ32:AQ43)</f>
        <v>0</v>
      </c>
      <c r="AR44" s="47"/>
      <c r="AS44" s="46">
        <f>SUM(AS32:AS43)</f>
        <v>0</v>
      </c>
      <c r="AT44" s="35">
        <f>SUM(AT32:AT43)</f>
        <v>0</v>
      </c>
      <c r="AU44" s="47"/>
      <c r="AV44" s="46">
        <f>SUM(AV32:AV43)</f>
        <v>0</v>
      </c>
      <c r="AW44" s="35">
        <f>SUM(AW32:AW43)</f>
        <v>0</v>
      </c>
      <c r="AX44" s="47"/>
      <c r="AY44" s="46">
        <f>SUM(AY32:AY43)</f>
        <v>0</v>
      </c>
      <c r="AZ44" s="35">
        <f>SUM(AZ32:AZ43)</f>
        <v>0</v>
      </c>
      <c r="BA44" s="47"/>
      <c r="BB44" s="46">
        <f>SUM(BB32:BB43)</f>
        <v>0</v>
      </c>
      <c r="BC44" s="35">
        <f>SUM(BC32:BC43)</f>
        <v>0</v>
      </c>
      <c r="BD44" s="47"/>
      <c r="BE44" s="46">
        <f>SUM(BE32:BE43)</f>
        <v>0</v>
      </c>
      <c r="BF44" s="35">
        <f>SUM(BF32:BF43)</f>
        <v>0</v>
      </c>
      <c r="BG44" s="47"/>
      <c r="BH44" s="46">
        <f>SUM(BH32:BH43)</f>
        <v>0</v>
      </c>
      <c r="BI44" s="35">
        <f>SUM(BI32:BI43)</f>
        <v>0</v>
      </c>
      <c r="BJ44" s="47"/>
      <c r="BK44" s="46">
        <f>SUM(BK32:BK43)</f>
        <v>0</v>
      </c>
      <c r="BL44" s="35">
        <f>SUM(BL32:BL43)</f>
        <v>0</v>
      </c>
      <c r="BM44" s="47"/>
      <c r="BN44" s="46">
        <f>SUM(BN32:BN43)</f>
        <v>0</v>
      </c>
      <c r="BO44" s="35">
        <f>SUM(BO32:BO43)</f>
        <v>0</v>
      </c>
      <c r="BP44" s="47"/>
      <c r="BQ44" s="46">
        <f>SUM(BQ32:BQ43)</f>
        <v>540</v>
      </c>
      <c r="BR44" s="35">
        <f>SUM(BR32:BR43)</f>
        <v>1123</v>
      </c>
      <c r="BS44" s="47"/>
      <c r="BT44" s="46">
        <f>SUM(BT32:BT43)</f>
        <v>0</v>
      </c>
      <c r="BU44" s="35">
        <f>SUM(BU32:BU43)</f>
        <v>0</v>
      </c>
      <c r="BV44" s="47"/>
      <c r="BW44" s="46">
        <f>SUM(BW32:BW43)</f>
        <v>0</v>
      </c>
      <c r="BX44" s="35">
        <f>SUM(BX32:BX43)</f>
        <v>0</v>
      </c>
      <c r="BY44" s="47"/>
      <c r="BZ44" s="46">
        <f>SUM(BZ32:BZ43)</f>
        <v>56242</v>
      </c>
      <c r="CA44" s="35">
        <f>SUM(CA32:CA43)</f>
        <v>266527</v>
      </c>
      <c r="CB44" s="47"/>
      <c r="CC44" s="46">
        <f>SUM(CC32:CC43)</f>
        <v>0</v>
      </c>
      <c r="CD44" s="35">
        <f>SUM(CD32:CD43)</f>
        <v>0</v>
      </c>
      <c r="CE44" s="47"/>
      <c r="CF44" s="46">
        <f>SUM(CF32:CF43)</f>
        <v>100</v>
      </c>
      <c r="CG44" s="35">
        <f>SUM(CG32:CG43)</f>
        <v>680</v>
      </c>
      <c r="CH44" s="47"/>
      <c r="CI44" s="46">
        <f>SUM(CI32:CI43)</f>
        <v>0</v>
      </c>
      <c r="CJ44" s="35">
        <f>SUM(CJ32:CJ43)</f>
        <v>0</v>
      </c>
      <c r="CK44" s="47"/>
      <c r="CL44" s="46">
        <f t="shared" ref="CL44:CM44" si="14">SUM(CL32:CL43)</f>
        <v>0</v>
      </c>
      <c r="CM44" s="35">
        <f t="shared" si="14"/>
        <v>0</v>
      </c>
      <c r="CN44" s="47"/>
      <c r="CO44" s="46">
        <f>SUM(CO32:CO43)</f>
        <v>0</v>
      </c>
      <c r="CP44" s="35">
        <f>SUM(CP32:CP43)</f>
        <v>0</v>
      </c>
      <c r="CQ44" s="47"/>
      <c r="CR44" s="46">
        <f>SUM(CR32:CR43)</f>
        <v>0</v>
      </c>
      <c r="CS44" s="35">
        <f>SUM(CS32:CS43)</f>
        <v>0</v>
      </c>
      <c r="CT44" s="47"/>
      <c r="CU44" s="46">
        <f>SUM(CU32:CU43)</f>
        <v>0</v>
      </c>
      <c r="CV44" s="35">
        <f>SUM(CV32:CV43)</f>
        <v>0</v>
      </c>
      <c r="CW44" s="47"/>
      <c r="CX44" s="46">
        <f>SUM(CX32:CX43)</f>
        <v>0</v>
      </c>
      <c r="CY44" s="35">
        <f>SUM(CY32:CY43)</f>
        <v>0</v>
      </c>
      <c r="CZ44" s="47"/>
      <c r="DA44" s="46">
        <f>SUM(DA32:DA43)</f>
        <v>0</v>
      </c>
      <c r="DB44" s="35">
        <f>SUM(DB32:DB43)</f>
        <v>0</v>
      </c>
      <c r="DC44" s="47"/>
      <c r="DD44" s="46">
        <f>SUM(DD32:DD43)</f>
        <v>0</v>
      </c>
      <c r="DE44" s="35">
        <f>SUM(DE32:DE43)</f>
        <v>0</v>
      </c>
      <c r="DF44" s="47"/>
      <c r="DG44" s="46">
        <f>SUM(DG32:DG43)</f>
        <v>0</v>
      </c>
      <c r="DH44" s="35">
        <f>SUM(DH32:DH43)</f>
        <v>0</v>
      </c>
      <c r="DI44" s="47"/>
      <c r="DJ44" s="36">
        <f t="shared" si="2"/>
        <v>127687</v>
      </c>
      <c r="DK44" s="37">
        <f t="shared" si="3"/>
        <v>577221</v>
      </c>
      <c r="DL44" s="1"/>
      <c r="DM44" s="2"/>
      <c r="DN44" s="1"/>
      <c r="DO44" s="1"/>
      <c r="DP44" s="1"/>
      <c r="DQ44" s="2"/>
      <c r="DR44" s="1"/>
      <c r="DS44" s="1"/>
      <c r="DT44" s="1"/>
      <c r="DY44" s="5"/>
      <c r="ED44" s="5"/>
      <c r="EI44" s="5"/>
      <c r="EN44" s="5"/>
      <c r="ES44" s="5"/>
      <c r="EX44" s="5"/>
      <c r="FC44" s="5"/>
      <c r="FH44" s="5"/>
      <c r="FM44" s="5"/>
      <c r="FR44" s="5"/>
      <c r="FW44" s="5"/>
      <c r="GB44" s="5"/>
      <c r="GG44" s="5"/>
      <c r="GL44" s="5"/>
      <c r="GQ44" s="5"/>
    </row>
    <row r="45" spans="1:199" x14ac:dyDescent="0.25">
      <c r="A45" s="56">
        <v>2012</v>
      </c>
      <c r="B45" s="57" t="s">
        <v>5</v>
      </c>
      <c r="C45" s="43">
        <v>0</v>
      </c>
      <c r="D45" s="11">
        <v>0</v>
      </c>
      <c r="E45" s="44">
        <v>0</v>
      </c>
      <c r="F45" s="48">
        <v>0</v>
      </c>
      <c r="G45" s="20">
        <v>0</v>
      </c>
      <c r="H45" s="51">
        <v>0</v>
      </c>
      <c r="I45" s="43">
        <v>0</v>
      </c>
      <c r="J45" s="11">
        <v>0</v>
      </c>
      <c r="K45" s="44">
        <v>0</v>
      </c>
      <c r="L45" s="43">
        <v>0</v>
      </c>
      <c r="M45" s="11">
        <v>0</v>
      </c>
      <c r="N45" s="44">
        <v>0</v>
      </c>
      <c r="O45" s="43">
        <v>0</v>
      </c>
      <c r="P45" s="11">
        <v>0</v>
      </c>
      <c r="Q45" s="44">
        <v>0</v>
      </c>
      <c r="R45" s="45">
        <v>951</v>
      </c>
      <c r="S45" s="12">
        <v>8504</v>
      </c>
      <c r="T45" s="44">
        <f t="shared" ref="T45:T56" si="15">S45/R45*1000</f>
        <v>8942.1661409043099</v>
      </c>
      <c r="U45" s="48">
        <v>0</v>
      </c>
      <c r="V45" s="20">
        <v>0</v>
      </c>
      <c r="W45" s="51">
        <v>0</v>
      </c>
      <c r="X45" s="48">
        <v>0</v>
      </c>
      <c r="Y45" s="20">
        <v>0</v>
      </c>
      <c r="Z45" s="51">
        <v>0</v>
      </c>
      <c r="AA45" s="43">
        <v>0</v>
      </c>
      <c r="AB45" s="11">
        <v>0</v>
      </c>
      <c r="AC45" s="44">
        <v>0</v>
      </c>
      <c r="AD45" s="43">
        <v>0</v>
      </c>
      <c r="AE45" s="11">
        <v>0</v>
      </c>
      <c r="AF45" s="44">
        <v>0</v>
      </c>
      <c r="AG45" s="43">
        <v>0</v>
      </c>
      <c r="AH45" s="11">
        <v>0</v>
      </c>
      <c r="AI45" s="44">
        <v>0</v>
      </c>
      <c r="AJ45" s="43">
        <v>0</v>
      </c>
      <c r="AK45" s="11">
        <v>0</v>
      </c>
      <c r="AL45" s="44">
        <v>0</v>
      </c>
      <c r="AM45" s="43">
        <v>0</v>
      </c>
      <c r="AN45" s="11">
        <v>0</v>
      </c>
      <c r="AO45" s="44">
        <v>0</v>
      </c>
      <c r="AP45" s="43">
        <v>0</v>
      </c>
      <c r="AQ45" s="11">
        <v>0</v>
      </c>
      <c r="AR45" s="44">
        <v>0</v>
      </c>
      <c r="AS45" s="43">
        <v>0</v>
      </c>
      <c r="AT45" s="11">
        <v>0</v>
      </c>
      <c r="AU45" s="44">
        <v>0</v>
      </c>
      <c r="AV45" s="45">
        <v>100</v>
      </c>
      <c r="AW45" s="12">
        <v>901</v>
      </c>
      <c r="AX45" s="44">
        <f t="shared" ref="AX45:AX55" si="16">AW45/AV45*1000</f>
        <v>9010</v>
      </c>
      <c r="AY45" s="48">
        <v>0</v>
      </c>
      <c r="AZ45" s="20">
        <v>0</v>
      </c>
      <c r="BA45" s="51">
        <v>0</v>
      </c>
      <c r="BB45" s="48">
        <v>0</v>
      </c>
      <c r="BC45" s="20">
        <v>0</v>
      </c>
      <c r="BD45" s="51">
        <v>0</v>
      </c>
      <c r="BE45" s="43">
        <v>0</v>
      </c>
      <c r="BF45" s="11">
        <v>0</v>
      </c>
      <c r="BG45" s="44">
        <v>0</v>
      </c>
      <c r="BH45" s="43">
        <v>0</v>
      </c>
      <c r="BI45" s="11">
        <v>0</v>
      </c>
      <c r="BJ45" s="44">
        <v>0</v>
      </c>
      <c r="BK45" s="43">
        <v>0</v>
      </c>
      <c r="BL45" s="11">
        <v>0</v>
      </c>
      <c r="BM45" s="44">
        <v>0</v>
      </c>
      <c r="BN45" s="43">
        <v>0</v>
      </c>
      <c r="BO45" s="11">
        <v>0</v>
      </c>
      <c r="BP45" s="44">
        <v>0</v>
      </c>
      <c r="BQ45" s="43">
        <v>0</v>
      </c>
      <c r="BR45" s="11">
        <v>0</v>
      </c>
      <c r="BS45" s="44">
        <v>0</v>
      </c>
      <c r="BT45" s="43">
        <v>0</v>
      </c>
      <c r="BU45" s="11">
        <v>0</v>
      </c>
      <c r="BV45" s="44">
        <v>0</v>
      </c>
      <c r="BW45" s="43">
        <v>0</v>
      </c>
      <c r="BX45" s="11">
        <v>0</v>
      </c>
      <c r="BY45" s="44">
        <v>0</v>
      </c>
      <c r="BZ45" s="45">
        <v>200</v>
      </c>
      <c r="CA45" s="12">
        <v>1817</v>
      </c>
      <c r="CB45" s="44">
        <f t="shared" ref="CB45:CB52" si="17">CA45/BZ45*1000</f>
        <v>9085</v>
      </c>
      <c r="CC45" s="43">
        <v>0</v>
      </c>
      <c r="CD45" s="11">
        <v>0</v>
      </c>
      <c r="CE45" s="44">
        <v>0</v>
      </c>
      <c r="CF45" s="43">
        <v>0</v>
      </c>
      <c r="CG45" s="11">
        <v>0</v>
      </c>
      <c r="CH45" s="44">
        <v>0</v>
      </c>
      <c r="CI45" s="48">
        <v>0</v>
      </c>
      <c r="CJ45" s="20">
        <v>0</v>
      </c>
      <c r="CK45" s="51">
        <v>0</v>
      </c>
      <c r="CL45" s="48">
        <v>0</v>
      </c>
      <c r="CM45" s="20">
        <v>0</v>
      </c>
      <c r="CN45" s="51">
        <f t="shared" ref="CN45:CN108" si="18">IF(CL45=0,0,CM45/CL45*1000)</f>
        <v>0</v>
      </c>
      <c r="CO45" s="48">
        <v>0</v>
      </c>
      <c r="CP45" s="20">
        <v>0</v>
      </c>
      <c r="CQ45" s="51">
        <v>0</v>
      </c>
      <c r="CR45" s="48">
        <v>0</v>
      </c>
      <c r="CS45" s="20">
        <v>0</v>
      </c>
      <c r="CT45" s="51">
        <v>0</v>
      </c>
      <c r="CU45" s="48">
        <v>0</v>
      </c>
      <c r="CV45" s="20">
        <v>0</v>
      </c>
      <c r="CW45" s="51">
        <v>0</v>
      </c>
      <c r="CX45" s="43">
        <v>0</v>
      </c>
      <c r="CY45" s="11">
        <v>0</v>
      </c>
      <c r="CZ45" s="44">
        <v>0</v>
      </c>
      <c r="DA45" s="43">
        <v>0</v>
      </c>
      <c r="DB45" s="11">
        <v>0</v>
      </c>
      <c r="DC45" s="44">
        <v>0</v>
      </c>
      <c r="DD45" s="50">
        <v>0</v>
      </c>
      <c r="DE45" s="4">
        <v>0</v>
      </c>
      <c r="DF45" s="51">
        <v>0</v>
      </c>
      <c r="DG45" s="43">
        <v>0</v>
      </c>
      <c r="DH45" s="11">
        <v>0</v>
      </c>
      <c r="DI45" s="44">
        <v>0</v>
      </c>
      <c r="DJ45" s="6">
        <f t="shared" ref="DJ45:DJ56" si="19">I45+L45+O45+R45+AD45+AJ45+AM45+AP45+AV45+BK45+BN45+BQ45+BT45+BW45+BZ45+CC45+CF45+DG45</f>
        <v>1251</v>
      </c>
      <c r="DK45" s="14">
        <f t="shared" ref="DK45:DK56" si="20">J45+M45+P45+S45+AE45+AK45+AN45+AQ45+AW45+BL45+BO45+BR45+BU45+BX45+CA45+CD45+CG45+DH45</f>
        <v>11222</v>
      </c>
      <c r="DL45" s="1"/>
      <c r="DM45" s="2"/>
      <c r="DN45" s="1"/>
      <c r="DO45" s="1"/>
      <c r="DP45" s="1"/>
      <c r="DQ45" s="2"/>
      <c r="DR45" s="1"/>
      <c r="DS45" s="1"/>
      <c r="DT45" s="1"/>
    </row>
    <row r="46" spans="1:199" x14ac:dyDescent="0.25">
      <c r="A46" s="56">
        <v>2012</v>
      </c>
      <c r="B46" s="57" t="s">
        <v>6</v>
      </c>
      <c r="C46" s="43">
        <v>0</v>
      </c>
      <c r="D46" s="11">
        <v>0</v>
      </c>
      <c r="E46" s="44">
        <v>0</v>
      </c>
      <c r="F46" s="50">
        <v>0</v>
      </c>
      <c r="G46" s="4">
        <v>0</v>
      </c>
      <c r="H46" s="51">
        <v>0</v>
      </c>
      <c r="I46" s="43">
        <v>0</v>
      </c>
      <c r="J46" s="11">
        <v>0</v>
      </c>
      <c r="K46" s="44">
        <v>0</v>
      </c>
      <c r="L46" s="43">
        <v>0</v>
      </c>
      <c r="M46" s="11">
        <v>0</v>
      </c>
      <c r="N46" s="44">
        <v>0</v>
      </c>
      <c r="O46" s="43">
        <v>0</v>
      </c>
      <c r="P46" s="11">
        <v>0</v>
      </c>
      <c r="Q46" s="44">
        <v>0</v>
      </c>
      <c r="R46" s="45">
        <v>91</v>
      </c>
      <c r="S46" s="12">
        <v>856</v>
      </c>
      <c r="T46" s="44">
        <f t="shared" si="15"/>
        <v>9406.5934065934071</v>
      </c>
      <c r="U46" s="50">
        <v>0</v>
      </c>
      <c r="V46" s="4">
        <v>0</v>
      </c>
      <c r="W46" s="51">
        <v>0</v>
      </c>
      <c r="X46" s="50">
        <v>0</v>
      </c>
      <c r="Y46" s="4">
        <v>0</v>
      </c>
      <c r="Z46" s="51">
        <v>0</v>
      </c>
      <c r="AA46" s="43">
        <v>0</v>
      </c>
      <c r="AB46" s="11">
        <v>0</v>
      </c>
      <c r="AC46" s="44">
        <v>0</v>
      </c>
      <c r="AD46" s="43">
        <v>0</v>
      </c>
      <c r="AE46" s="11">
        <v>0</v>
      </c>
      <c r="AF46" s="44">
        <v>0</v>
      </c>
      <c r="AG46" s="43">
        <v>0</v>
      </c>
      <c r="AH46" s="11">
        <v>0</v>
      </c>
      <c r="AI46" s="44">
        <v>0</v>
      </c>
      <c r="AJ46" s="45">
        <v>1</v>
      </c>
      <c r="AK46" s="12">
        <v>17</v>
      </c>
      <c r="AL46" s="44">
        <f t="shared" ref="AL46:AL54" si="21">AK46/AJ46*1000</f>
        <v>17000</v>
      </c>
      <c r="AM46" s="43">
        <v>0</v>
      </c>
      <c r="AN46" s="11">
        <v>0</v>
      </c>
      <c r="AO46" s="44">
        <v>0</v>
      </c>
      <c r="AP46" s="43">
        <v>0</v>
      </c>
      <c r="AQ46" s="11">
        <v>0</v>
      </c>
      <c r="AR46" s="44">
        <v>0</v>
      </c>
      <c r="AS46" s="43">
        <v>0</v>
      </c>
      <c r="AT46" s="11">
        <v>0</v>
      </c>
      <c r="AU46" s="44">
        <v>0</v>
      </c>
      <c r="AV46" s="43">
        <v>0</v>
      </c>
      <c r="AW46" s="11">
        <v>0</v>
      </c>
      <c r="AX46" s="44">
        <v>0</v>
      </c>
      <c r="AY46" s="50">
        <v>0</v>
      </c>
      <c r="AZ46" s="4">
        <v>0</v>
      </c>
      <c r="BA46" s="51">
        <v>0</v>
      </c>
      <c r="BB46" s="50">
        <v>0</v>
      </c>
      <c r="BC46" s="4">
        <v>0</v>
      </c>
      <c r="BD46" s="51">
        <v>0</v>
      </c>
      <c r="BE46" s="43">
        <v>0</v>
      </c>
      <c r="BF46" s="11">
        <v>0</v>
      </c>
      <c r="BG46" s="44">
        <v>0</v>
      </c>
      <c r="BH46" s="43">
        <v>0</v>
      </c>
      <c r="BI46" s="11">
        <v>0</v>
      </c>
      <c r="BJ46" s="44">
        <v>0</v>
      </c>
      <c r="BK46" s="43">
        <v>0</v>
      </c>
      <c r="BL46" s="11">
        <v>0</v>
      </c>
      <c r="BM46" s="44">
        <v>0</v>
      </c>
      <c r="BN46" s="43">
        <v>0</v>
      </c>
      <c r="BO46" s="11">
        <v>0</v>
      </c>
      <c r="BP46" s="44">
        <v>0</v>
      </c>
      <c r="BQ46" s="43">
        <v>0</v>
      </c>
      <c r="BR46" s="11">
        <v>0</v>
      </c>
      <c r="BS46" s="44">
        <v>0</v>
      </c>
      <c r="BT46" s="43">
        <v>0</v>
      </c>
      <c r="BU46" s="11">
        <v>0</v>
      </c>
      <c r="BV46" s="44">
        <v>0</v>
      </c>
      <c r="BW46" s="43">
        <v>0</v>
      </c>
      <c r="BX46" s="11">
        <v>0</v>
      </c>
      <c r="BY46" s="44">
        <v>0</v>
      </c>
      <c r="BZ46" s="45">
        <v>18830</v>
      </c>
      <c r="CA46" s="12">
        <v>94177</v>
      </c>
      <c r="CB46" s="44">
        <f t="shared" si="17"/>
        <v>5001.4338821030278</v>
      </c>
      <c r="CC46" s="43">
        <v>0</v>
      </c>
      <c r="CD46" s="11">
        <v>0</v>
      </c>
      <c r="CE46" s="44">
        <v>0</v>
      </c>
      <c r="CF46" s="43">
        <v>0</v>
      </c>
      <c r="CG46" s="11">
        <v>0</v>
      </c>
      <c r="CH46" s="44">
        <v>0</v>
      </c>
      <c r="CI46" s="50">
        <v>0</v>
      </c>
      <c r="CJ46" s="4">
        <v>0</v>
      </c>
      <c r="CK46" s="51">
        <v>0</v>
      </c>
      <c r="CL46" s="50">
        <v>0</v>
      </c>
      <c r="CM46" s="4">
        <v>0</v>
      </c>
      <c r="CN46" s="51">
        <f t="shared" si="18"/>
        <v>0</v>
      </c>
      <c r="CO46" s="50">
        <v>0</v>
      </c>
      <c r="CP46" s="4">
        <v>0</v>
      </c>
      <c r="CQ46" s="51">
        <v>0</v>
      </c>
      <c r="CR46" s="50">
        <v>0</v>
      </c>
      <c r="CS46" s="4">
        <v>0</v>
      </c>
      <c r="CT46" s="51">
        <v>0</v>
      </c>
      <c r="CU46" s="50">
        <v>0</v>
      </c>
      <c r="CV46" s="4">
        <v>0</v>
      </c>
      <c r="CW46" s="51">
        <v>0</v>
      </c>
      <c r="CX46" s="43">
        <v>0</v>
      </c>
      <c r="CY46" s="11">
        <v>0</v>
      </c>
      <c r="CZ46" s="44">
        <v>0</v>
      </c>
      <c r="DA46" s="43">
        <v>0</v>
      </c>
      <c r="DB46" s="11">
        <v>0</v>
      </c>
      <c r="DC46" s="44">
        <v>0</v>
      </c>
      <c r="DD46" s="50">
        <v>0</v>
      </c>
      <c r="DE46" s="4">
        <v>0</v>
      </c>
      <c r="DF46" s="51">
        <v>0</v>
      </c>
      <c r="DG46" s="43">
        <v>0</v>
      </c>
      <c r="DH46" s="11">
        <v>0</v>
      </c>
      <c r="DI46" s="44">
        <v>0</v>
      </c>
      <c r="DJ46" s="6">
        <f t="shared" si="19"/>
        <v>18922</v>
      </c>
      <c r="DK46" s="14">
        <f t="shared" si="20"/>
        <v>95050</v>
      </c>
      <c r="DL46" s="1"/>
      <c r="DM46" s="2"/>
      <c r="DN46" s="1"/>
      <c r="DO46" s="1"/>
      <c r="DP46" s="1"/>
      <c r="DQ46" s="2"/>
      <c r="DR46" s="1"/>
      <c r="DS46" s="1"/>
      <c r="DT46" s="1"/>
    </row>
    <row r="47" spans="1:199" x14ac:dyDescent="0.25">
      <c r="A47" s="56">
        <v>2012</v>
      </c>
      <c r="B47" s="57" t="s">
        <v>7</v>
      </c>
      <c r="C47" s="43">
        <v>0</v>
      </c>
      <c r="D47" s="11">
        <v>0</v>
      </c>
      <c r="E47" s="44">
        <v>0</v>
      </c>
      <c r="F47" s="50">
        <v>0</v>
      </c>
      <c r="G47" s="4">
        <v>0</v>
      </c>
      <c r="H47" s="51">
        <v>0</v>
      </c>
      <c r="I47" s="43">
        <v>0</v>
      </c>
      <c r="J47" s="11">
        <v>0</v>
      </c>
      <c r="K47" s="44">
        <v>0</v>
      </c>
      <c r="L47" s="43">
        <v>0</v>
      </c>
      <c r="M47" s="11">
        <v>0</v>
      </c>
      <c r="N47" s="44">
        <v>0</v>
      </c>
      <c r="O47" s="43">
        <v>0</v>
      </c>
      <c r="P47" s="11">
        <v>0</v>
      </c>
      <c r="Q47" s="44">
        <v>0</v>
      </c>
      <c r="R47" s="45">
        <v>24</v>
      </c>
      <c r="S47" s="12">
        <v>225</v>
      </c>
      <c r="T47" s="44">
        <f t="shared" si="15"/>
        <v>9375</v>
      </c>
      <c r="U47" s="50">
        <v>0</v>
      </c>
      <c r="V47" s="4">
        <v>0</v>
      </c>
      <c r="W47" s="51">
        <v>0</v>
      </c>
      <c r="X47" s="50">
        <v>0</v>
      </c>
      <c r="Y47" s="4">
        <v>0</v>
      </c>
      <c r="Z47" s="51">
        <v>0</v>
      </c>
      <c r="AA47" s="43">
        <v>0</v>
      </c>
      <c r="AB47" s="11">
        <v>0</v>
      </c>
      <c r="AC47" s="44">
        <v>0</v>
      </c>
      <c r="AD47" s="43">
        <v>0</v>
      </c>
      <c r="AE47" s="11">
        <v>0</v>
      </c>
      <c r="AF47" s="44">
        <v>0</v>
      </c>
      <c r="AG47" s="43">
        <v>0</v>
      </c>
      <c r="AH47" s="11">
        <v>0</v>
      </c>
      <c r="AI47" s="44">
        <v>0</v>
      </c>
      <c r="AJ47" s="43">
        <v>0</v>
      </c>
      <c r="AK47" s="11">
        <v>0</v>
      </c>
      <c r="AL47" s="44">
        <v>0</v>
      </c>
      <c r="AM47" s="43">
        <v>0</v>
      </c>
      <c r="AN47" s="11">
        <v>0</v>
      </c>
      <c r="AO47" s="44">
        <v>0</v>
      </c>
      <c r="AP47" s="43">
        <v>0</v>
      </c>
      <c r="AQ47" s="11">
        <v>0</v>
      </c>
      <c r="AR47" s="44">
        <v>0</v>
      </c>
      <c r="AS47" s="43">
        <v>0</v>
      </c>
      <c r="AT47" s="11">
        <v>0</v>
      </c>
      <c r="AU47" s="44">
        <v>0</v>
      </c>
      <c r="AV47" s="45">
        <v>168</v>
      </c>
      <c r="AW47" s="12">
        <v>1630</v>
      </c>
      <c r="AX47" s="44">
        <f t="shared" si="16"/>
        <v>9702.3809523809523</v>
      </c>
      <c r="AY47" s="50">
        <v>0</v>
      </c>
      <c r="AZ47" s="4">
        <v>0</v>
      </c>
      <c r="BA47" s="51">
        <v>0</v>
      </c>
      <c r="BB47" s="50">
        <v>0</v>
      </c>
      <c r="BC47" s="4">
        <v>0</v>
      </c>
      <c r="BD47" s="51">
        <v>0</v>
      </c>
      <c r="BE47" s="43">
        <v>0</v>
      </c>
      <c r="BF47" s="11">
        <v>0</v>
      </c>
      <c r="BG47" s="44">
        <v>0</v>
      </c>
      <c r="BH47" s="43">
        <v>0</v>
      </c>
      <c r="BI47" s="11">
        <v>0</v>
      </c>
      <c r="BJ47" s="44">
        <v>0</v>
      </c>
      <c r="BK47" s="43">
        <v>0</v>
      </c>
      <c r="BL47" s="11">
        <v>0</v>
      </c>
      <c r="BM47" s="44">
        <v>0</v>
      </c>
      <c r="BN47" s="43">
        <v>0</v>
      </c>
      <c r="BO47" s="11">
        <v>0</v>
      </c>
      <c r="BP47" s="44">
        <v>0</v>
      </c>
      <c r="BQ47" s="43">
        <v>0</v>
      </c>
      <c r="BR47" s="11">
        <v>0</v>
      </c>
      <c r="BS47" s="44">
        <v>0</v>
      </c>
      <c r="BT47" s="43">
        <v>0</v>
      </c>
      <c r="BU47" s="11">
        <v>0</v>
      </c>
      <c r="BV47" s="44">
        <v>0</v>
      </c>
      <c r="BW47" s="43">
        <v>0</v>
      </c>
      <c r="BX47" s="11">
        <v>0</v>
      </c>
      <c r="BY47" s="44">
        <v>0</v>
      </c>
      <c r="BZ47" s="43">
        <v>0</v>
      </c>
      <c r="CA47" s="11">
        <v>0</v>
      </c>
      <c r="CB47" s="44">
        <v>0</v>
      </c>
      <c r="CC47" s="43">
        <v>0</v>
      </c>
      <c r="CD47" s="11">
        <v>0</v>
      </c>
      <c r="CE47" s="44">
        <v>0</v>
      </c>
      <c r="CF47" s="43">
        <v>0</v>
      </c>
      <c r="CG47" s="11">
        <v>0</v>
      </c>
      <c r="CH47" s="44">
        <v>0</v>
      </c>
      <c r="CI47" s="50">
        <v>0</v>
      </c>
      <c r="CJ47" s="4">
        <v>0</v>
      </c>
      <c r="CK47" s="51">
        <v>0</v>
      </c>
      <c r="CL47" s="50">
        <v>0</v>
      </c>
      <c r="CM47" s="4">
        <v>0</v>
      </c>
      <c r="CN47" s="51">
        <f t="shared" si="18"/>
        <v>0</v>
      </c>
      <c r="CO47" s="50">
        <v>0</v>
      </c>
      <c r="CP47" s="4">
        <v>0</v>
      </c>
      <c r="CQ47" s="51">
        <v>0</v>
      </c>
      <c r="CR47" s="50">
        <v>0</v>
      </c>
      <c r="CS47" s="4">
        <v>0</v>
      </c>
      <c r="CT47" s="51">
        <v>0</v>
      </c>
      <c r="CU47" s="50">
        <v>0</v>
      </c>
      <c r="CV47" s="4">
        <v>0</v>
      </c>
      <c r="CW47" s="51">
        <v>0</v>
      </c>
      <c r="CX47" s="43">
        <v>0</v>
      </c>
      <c r="CY47" s="11">
        <v>0</v>
      </c>
      <c r="CZ47" s="44">
        <v>0</v>
      </c>
      <c r="DA47" s="43">
        <v>0</v>
      </c>
      <c r="DB47" s="11">
        <v>0</v>
      </c>
      <c r="DC47" s="44">
        <v>0</v>
      </c>
      <c r="DD47" s="50">
        <v>0</v>
      </c>
      <c r="DE47" s="4">
        <v>0</v>
      </c>
      <c r="DF47" s="51">
        <v>0</v>
      </c>
      <c r="DG47" s="43">
        <v>0</v>
      </c>
      <c r="DH47" s="11">
        <v>0</v>
      </c>
      <c r="DI47" s="44">
        <v>0</v>
      </c>
      <c r="DJ47" s="6">
        <f t="shared" si="19"/>
        <v>192</v>
      </c>
      <c r="DK47" s="14">
        <f t="shared" si="20"/>
        <v>1855</v>
      </c>
      <c r="DL47" s="1"/>
      <c r="DM47" s="2"/>
      <c r="DN47" s="1"/>
      <c r="DO47" s="1"/>
      <c r="DP47" s="1"/>
      <c r="DQ47" s="2"/>
      <c r="DR47" s="1"/>
      <c r="DS47" s="1"/>
      <c r="DT47" s="1"/>
    </row>
    <row r="48" spans="1:199" x14ac:dyDescent="0.25">
      <c r="A48" s="56">
        <v>2012</v>
      </c>
      <c r="B48" s="57" t="s">
        <v>8</v>
      </c>
      <c r="C48" s="43">
        <v>0</v>
      </c>
      <c r="D48" s="11">
        <v>0</v>
      </c>
      <c r="E48" s="44">
        <v>0</v>
      </c>
      <c r="F48" s="50">
        <v>0</v>
      </c>
      <c r="G48" s="4">
        <v>0</v>
      </c>
      <c r="H48" s="51">
        <v>0</v>
      </c>
      <c r="I48" s="43">
        <v>0</v>
      </c>
      <c r="J48" s="11">
        <v>0</v>
      </c>
      <c r="K48" s="44">
        <v>0</v>
      </c>
      <c r="L48" s="43">
        <v>0</v>
      </c>
      <c r="M48" s="11">
        <v>0</v>
      </c>
      <c r="N48" s="44">
        <v>0</v>
      </c>
      <c r="O48" s="43">
        <v>0</v>
      </c>
      <c r="P48" s="11">
        <v>0</v>
      </c>
      <c r="Q48" s="44">
        <v>0</v>
      </c>
      <c r="R48" s="43">
        <v>0</v>
      </c>
      <c r="S48" s="11">
        <v>0</v>
      </c>
      <c r="T48" s="44">
        <v>0</v>
      </c>
      <c r="U48" s="50">
        <v>0</v>
      </c>
      <c r="V48" s="4">
        <v>0</v>
      </c>
      <c r="W48" s="51">
        <v>0</v>
      </c>
      <c r="X48" s="50">
        <v>0</v>
      </c>
      <c r="Y48" s="4">
        <v>0</v>
      </c>
      <c r="Z48" s="51">
        <v>0</v>
      </c>
      <c r="AA48" s="43">
        <v>0</v>
      </c>
      <c r="AB48" s="11">
        <v>0</v>
      </c>
      <c r="AC48" s="44">
        <v>0</v>
      </c>
      <c r="AD48" s="43">
        <v>0</v>
      </c>
      <c r="AE48" s="11">
        <v>0</v>
      </c>
      <c r="AF48" s="44">
        <v>0</v>
      </c>
      <c r="AG48" s="43">
        <v>0</v>
      </c>
      <c r="AH48" s="11">
        <v>0</v>
      </c>
      <c r="AI48" s="44">
        <v>0</v>
      </c>
      <c r="AJ48" s="45">
        <v>1</v>
      </c>
      <c r="AK48" s="12">
        <v>17</v>
      </c>
      <c r="AL48" s="44">
        <f t="shared" si="21"/>
        <v>17000</v>
      </c>
      <c r="AM48" s="43">
        <v>0</v>
      </c>
      <c r="AN48" s="11">
        <v>0</v>
      </c>
      <c r="AO48" s="44">
        <v>0</v>
      </c>
      <c r="AP48" s="43">
        <v>0</v>
      </c>
      <c r="AQ48" s="11">
        <v>0</v>
      </c>
      <c r="AR48" s="44">
        <v>0</v>
      </c>
      <c r="AS48" s="43">
        <v>0</v>
      </c>
      <c r="AT48" s="11">
        <v>0</v>
      </c>
      <c r="AU48" s="44">
        <v>0</v>
      </c>
      <c r="AV48" s="43">
        <v>0</v>
      </c>
      <c r="AW48" s="11">
        <v>0</v>
      </c>
      <c r="AX48" s="44">
        <v>0</v>
      </c>
      <c r="AY48" s="50">
        <v>0</v>
      </c>
      <c r="AZ48" s="4">
        <v>0</v>
      </c>
      <c r="BA48" s="51">
        <v>0</v>
      </c>
      <c r="BB48" s="50">
        <v>0</v>
      </c>
      <c r="BC48" s="4">
        <v>0</v>
      </c>
      <c r="BD48" s="51">
        <v>0</v>
      </c>
      <c r="BE48" s="43">
        <v>0</v>
      </c>
      <c r="BF48" s="11">
        <v>0</v>
      </c>
      <c r="BG48" s="44">
        <v>0</v>
      </c>
      <c r="BH48" s="43">
        <v>0</v>
      </c>
      <c r="BI48" s="11">
        <v>0</v>
      </c>
      <c r="BJ48" s="44">
        <v>0</v>
      </c>
      <c r="BK48" s="43">
        <v>0</v>
      </c>
      <c r="BL48" s="11">
        <v>0</v>
      </c>
      <c r="BM48" s="44">
        <v>0</v>
      </c>
      <c r="BN48" s="43">
        <v>0</v>
      </c>
      <c r="BO48" s="11">
        <v>0</v>
      </c>
      <c r="BP48" s="44">
        <v>0</v>
      </c>
      <c r="BQ48" s="43">
        <v>0</v>
      </c>
      <c r="BR48" s="11">
        <v>0</v>
      </c>
      <c r="BS48" s="44">
        <v>0</v>
      </c>
      <c r="BT48" s="43">
        <v>0</v>
      </c>
      <c r="BU48" s="11">
        <v>0</v>
      </c>
      <c r="BV48" s="44">
        <v>0</v>
      </c>
      <c r="BW48" s="43">
        <v>0</v>
      </c>
      <c r="BX48" s="11">
        <v>0</v>
      </c>
      <c r="BY48" s="44">
        <v>0</v>
      </c>
      <c r="BZ48" s="43">
        <v>0</v>
      </c>
      <c r="CA48" s="11">
        <v>0</v>
      </c>
      <c r="CB48" s="44">
        <v>0</v>
      </c>
      <c r="CC48" s="43">
        <v>0</v>
      </c>
      <c r="CD48" s="11">
        <v>0</v>
      </c>
      <c r="CE48" s="44">
        <v>0</v>
      </c>
      <c r="CF48" s="43">
        <v>0</v>
      </c>
      <c r="CG48" s="11">
        <v>0</v>
      </c>
      <c r="CH48" s="44">
        <v>0</v>
      </c>
      <c r="CI48" s="50">
        <v>0</v>
      </c>
      <c r="CJ48" s="4">
        <v>0</v>
      </c>
      <c r="CK48" s="51">
        <v>0</v>
      </c>
      <c r="CL48" s="50">
        <v>0</v>
      </c>
      <c r="CM48" s="4">
        <v>0</v>
      </c>
      <c r="CN48" s="51">
        <f t="shared" si="18"/>
        <v>0</v>
      </c>
      <c r="CO48" s="50">
        <v>0</v>
      </c>
      <c r="CP48" s="4">
        <v>0</v>
      </c>
      <c r="CQ48" s="51">
        <v>0</v>
      </c>
      <c r="CR48" s="50">
        <v>0</v>
      </c>
      <c r="CS48" s="4">
        <v>0</v>
      </c>
      <c r="CT48" s="51">
        <v>0</v>
      </c>
      <c r="CU48" s="50">
        <v>0</v>
      </c>
      <c r="CV48" s="4">
        <v>0</v>
      </c>
      <c r="CW48" s="51">
        <v>0</v>
      </c>
      <c r="CX48" s="43">
        <v>0</v>
      </c>
      <c r="CY48" s="11">
        <v>0</v>
      </c>
      <c r="CZ48" s="44">
        <v>0</v>
      </c>
      <c r="DA48" s="43">
        <v>0</v>
      </c>
      <c r="DB48" s="11">
        <v>0</v>
      </c>
      <c r="DC48" s="44">
        <v>0</v>
      </c>
      <c r="DD48" s="50">
        <v>0</v>
      </c>
      <c r="DE48" s="4">
        <v>0</v>
      </c>
      <c r="DF48" s="51">
        <v>0</v>
      </c>
      <c r="DG48" s="45">
        <v>3743</v>
      </c>
      <c r="DH48" s="12">
        <v>15193</v>
      </c>
      <c r="DI48" s="44">
        <f t="shared" ref="DI48:DI54" si="22">DH48/DG48*1000</f>
        <v>4059.0435479561852</v>
      </c>
      <c r="DJ48" s="6">
        <f t="shared" si="19"/>
        <v>3744</v>
      </c>
      <c r="DK48" s="14">
        <f t="shared" si="20"/>
        <v>15210</v>
      </c>
      <c r="DL48" s="1"/>
      <c r="DM48" s="2"/>
      <c r="DN48" s="1"/>
      <c r="DO48" s="1"/>
      <c r="DP48" s="1"/>
      <c r="DQ48" s="2"/>
      <c r="DR48" s="1"/>
      <c r="DS48" s="1"/>
      <c r="DT48" s="1"/>
    </row>
    <row r="49" spans="1:199" x14ac:dyDescent="0.25">
      <c r="A49" s="56">
        <v>2012</v>
      </c>
      <c r="B49" s="57" t="s">
        <v>9</v>
      </c>
      <c r="C49" s="43">
        <v>0</v>
      </c>
      <c r="D49" s="11">
        <v>0</v>
      </c>
      <c r="E49" s="44">
        <v>0</v>
      </c>
      <c r="F49" s="50">
        <v>0</v>
      </c>
      <c r="G49" s="4">
        <v>0</v>
      </c>
      <c r="H49" s="51">
        <v>0</v>
      </c>
      <c r="I49" s="43">
        <v>0</v>
      </c>
      <c r="J49" s="11">
        <v>0</v>
      </c>
      <c r="K49" s="44">
        <v>0</v>
      </c>
      <c r="L49" s="43">
        <v>0</v>
      </c>
      <c r="M49" s="11">
        <v>0</v>
      </c>
      <c r="N49" s="44">
        <v>0</v>
      </c>
      <c r="O49" s="43">
        <v>0</v>
      </c>
      <c r="P49" s="11">
        <v>0</v>
      </c>
      <c r="Q49" s="44">
        <v>0</v>
      </c>
      <c r="R49" s="45">
        <v>280</v>
      </c>
      <c r="S49" s="12">
        <v>2367</v>
      </c>
      <c r="T49" s="44">
        <f t="shared" si="15"/>
        <v>8453.5714285714294</v>
      </c>
      <c r="U49" s="50">
        <v>0</v>
      </c>
      <c r="V49" s="4">
        <v>0</v>
      </c>
      <c r="W49" s="51">
        <v>0</v>
      </c>
      <c r="X49" s="50">
        <v>0</v>
      </c>
      <c r="Y49" s="4">
        <v>0</v>
      </c>
      <c r="Z49" s="51">
        <v>0</v>
      </c>
      <c r="AA49" s="43">
        <v>0</v>
      </c>
      <c r="AB49" s="11">
        <v>0</v>
      </c>
      <c r="AC49" s="44">
        <v>0</v>
      </c>
      <c r="AD49" s="43">
        <v>0</v>
      </c>
      <c r="AE49" s="11">
        <v>0</v>
      </c>
      <c r="AF49" s="44">
        <v>0</v>
      </c>
      <c r="AG49" s="43">
        <v>0</v>
      </c>
      <c r="AH49" s="11">
        <v>0</v>
      </c>
      <c r="AI49" s="44">
        <v>0</v>
      </c>
      <c r="AJ49" s="45">
        <v>1</v>
      </c>
      <c r="AK49" s="12">
        <v>17</v>
      </c>
      <c r="AL49" s="44">
        <f t="shared" si="21"/>
        <v>17000</v>
      </c>
      <c r="AM49" s="43">
        <v>0</v>
      </c>
      <c r="AN49" s="11">
        <v>0</v>
      </c>
      <c r="AO49" s="44">
        <v>0</v>
      </c>
      <c r="AP49" s="43">
        <v>0</v>
      </c>
      <c r="AQ49" s="11">
        <v>0</v>
      </c>
      <c r="AR49" s="44">
        <v>0</v>
      </c>
      <c r="AS49" s="43">
        <v>0</v>
      </c>
      <c r="AT49" s="11">
        <v>0</v>
      </c>
      <c r="AU49" s="44">
        <v>0</v>
      </c>
      <c r="AV49" s="45">
        <v>27</v>
      </c>
      <c r="AW49" s="12">
        <v>232</v>
      </c>
      <c r="AX49" s="44">
        <f t="shared" si="16"/>
        <v>8592.5925925925931</v>
      </c>
      <c r="AY49" s="50">
        <v>0</v>
      </c>
      <c r="AZ49" s="4">
        <v>0</v>
      </c>
      <c r="BA49" s="51">
        <v>0</v>
      </c>
      <c r="BB49" s="50">
        <v>0</v>
      </c>
      <c r="BC49" s="4">
        <v>0</v>
      </c>
      <c r="BD49" s="51">
        <v>0</v>
      </c>
      <c r="BE49" s="43">
        <v>0</v>
      </c>
      <c r="BF49" s="11">
        <v>0</v>
      </c>
      <c r="BG49" s="44">
        <v>0</v>
      </c>
      <c r="BH49" s="43">
        <v>0</v>
      </c>
      <c r="BI49" s="11">
        <v>0</v>
      </c>
      <c r="BJ49" s="44">
        <v>0</v>
      </c>
      <c r="BK49" s="43">
        <v>0</v>
      </c>
      <c r="BL49" s="11">
        <v>0</v>
      </c>
      <c r="BM49" s="44">
        <v>0</v>
      </c>
      <c r="BN49" s="43">
        <v>0</v>
      </c>
      <c r="BO49" s="11">
        <v>0</v>
      </c>
      <c r="BP49" s="44">
        <v>0</v>
      </c>
      <c r="BQ49" s="43">
        <v>0</v>
      </c>
      <c r="BR49" s="11">
        <v>0</v>
      </c>
      <c r="BS49" s="44">
        <v>0</v>
      </c>
      <c r="BT49" s="43">
        <v>0</v>
      </c>
      <c r="BU49" s="11">
        <v>0</v>
      </c>
      <c r="BV49" s="44">
        <v>0</v>
      </c>
      <c r="BW49" s="43">
        <v>0</v>
      </c>
      <c r="BX49" s="11">
        <v>0</v>
      </c>
      <c r="BY49" s="44">
        <v>0</v>
      </c>
      <c r="BZ49" s="43">
        <v>0</v>
      </c>
      <c r="CA49" s="11">
        <v>0</v>
      </c>
      <c r="CB49" s="44">
        <v>0</v>
      </c>
      <c r="CC49" s="43">
        <v>0</v>
      </c>
      <c r="CD49" s="11">
        <v>0</v>
      </c>
      <c r="CE49" s="44">
        <v>0</v>
      </c>
      <c r="CF49" s="43">
        <v>0</v>
      </c>
      <c r="CG49" s="11">
        <v>0</v>
      </c>
      <c r="CH49" s="44">
        <v>0</v>
      </c>
      <c r="CI49" s="50">
        <v>0</v>
      </c>
      <c r="CJ49" s="4">
        <v>0</v>
      </c>
      <c r="CK49" s="51">
        <v>0</v>
      </c>
      <c r="CL49" s="50">
        <v>0</v>
      </c>
      <c r="CM49" s="4">
        <v>0</v>
      </c>
      <c r="CN49" s="51">
        <f t="shared" si="18"/>
        <v>0</v>
      </c>
      <c r="CO49" s="50">
        <v>0</v>
      </c>
      <c r="CP49" s="4">
        <v>0</v>
      </c>
      <c r="CQ49" s="51">
        <v>0</v>
      </c>
      <c r="CR49" s="50">
        <v>0</v>
      </c>
      <c r="CS49" s="4">
        <v>0</v>
      </c>
      <c r="CT49" s="51">
        <v>0</v>
      </c>
      <c r="CU49" s="50">
        <v>0</v>
      </c>
      <c r="CV49" s="4">
        <v>0</v>
      </c>
      <c r="CW49" s="51">
        <v>0</v>
      </c>
      <c r="CX49" s="43">
        <v>0</v>
      </c>
      <c r="CY49" s="11">
        <v>0</v>
      </c>
      <c r="CZ49" s="44">
        <v>0</v>
      </c>
      <c r="DA49" s="43">
        <v>0</v>
      </c>
      <c r="DB49" s="11">
        <v>0</v>
      </c>
      <c r="DC49" s="44">
        <v>0</v>
      </c>
      <c r="DD49" s="50">
        <v>0</v>
      </c>
      <c r="DE49" s="4">
        <v>0</v>
      </c>
      <c r="DF49" s="51">
        <v>0</v>
      </c>
      <c r="DG49" s="43">
        <v>0</v>
      </c>
      <c r="DH49" s="11">
        <v>0</v>
      </c>
      <c r="DI49" s="44">
        <v>0</v>
      </c>
      <c r="DJ49" s="6">
        <f t="shared" si="19"/>
        <v>308</v>
      </c>
      <c r="DK49" s="14">
        <f t="shared" si="20"/>
        <v>2616</v>
      </c>
      <c r="DL49" s="1"/>
      <c r="DM49" s="2"/>
      <c r="DN49" s="1"/>
      <c r="DO49" s="1"/>
      <c r="DP49" s="1"/>
      <c r="DQ49" s="2"/>
      <c r="DR49" s="1"/>
      <c r="DS49" s="1"/>
      <c r="DT49" s="1"/>
    </row>
    <row r="50" spans="1:199" x14ac:dyDescent="0.25">
      <c r="A50" s="56">
        <v>2012</v>
      </c>
      <c r="B50" s="57" t="s">
        <v>10</v>
      </c>
      <c r="C50" s="43">
        <v>0</v>
      </c>
      <c r="D50" s="11">
        <v>0</v>
      </c>
      <c r="E50" s="44">
        <v>0</v>
      </c>
      <c r="F50" s="50">
        <v>0</v>
      </c>
      <c r="G50" s="4">
        <v>0</v>
      </c>
      <c r="H50" s="51">
        <v>0</v>
      </c>
      <c r="I50" s="43">
        <v>0</v>
      </c>
      <c r="J50" s="11">
        <v>0</v>
      </c>
      <c r="K50" s="44">
        <v>0</v>
      </c>
      <c r="L50" s="43">
        <v>0</v>
      </c>
      <c r="M50" s="11">
        <v>0</v>
      </c>
      <c r="N50" s="44">
        <v>0</v>
      </c>
      <c r="O50" s="43">
        <v>0</v>
      </c>
      <c r="P50" s="11">
        <v>0</v>
      </c>
      <c r="Q50" s="44">
        <v>0</v>
      </c>
      <c r="R50" s="45">
        <v>-986</v>
      </c>
      <c r="S50" s="12">
        <v>-8679</v>
      </c>
      <c r="T50" s="44">
        <f>S50/R50*-1000</f>
        <v>-8802.2312373225141</v>
      </c>
      <c r="U50" s="50">
        <v>0</v>
      </c>
      <c r="V50" s="4">
        <v>0</v>
      </c>
      <c r="W50" s="51">
        <v>0</v>
      </c>
      <c r="X50" s="50">
        <v>0</v>
      </c>
      <c r="Y50" s="4">
        <v>0</v>
      </c>
      <c r="Z50" s="51">
        <v>0</v>
      </c>
      <c r="AA50" s="43">
        <v>0</v>
      </c>
      <c r="AB50" s="11">
        <v>0</v>
      </c>
      <c r="AC50" s="44">
        <v>0</v>
      </c>
      <c r="AD50" s="43">
        <v>0</v>
      </c>
      <c r="AE50" s="11">
        <v>0</v>
      </c>
      <c r="AF50" s="44">
        <v>0</v>
      </c>
      <c r="AG50" s="43">
        <v>0</v>
      </c>
      <c r="AH50" s="11">
        <v>0</v>
      </c>
      <c r="AI50" s="44">
        <v>0</v>
      </c>
      <c r="AJ50" s="43">
        <v>0</v>
      </c>
      <c r="AK50" s="11">
        <v>0</v>
      </c>
      <c r="AL50" s="44">
        <v>0</v>
      </c>
      <c r="AM50" s="43">
        <v>0</v>
      </c>
      <c r="AN50" s="11">
        <v>0</v>
      </c>
      <c r="AO50" s="44">
        <v>0</v>
      </c>
      <c r="AP50" s="43">
        <v>0</v>
      </c>
      <c r="AQ50" s="11">
        <v>0</v>
      </c>
      <c r="AR50" s="44">
        <v>0</v>
      </c>
      <c r="AS50" s="43">
        <v>0</v>
      </c>
      <c r="AT50" s="11">
        <v>0</v>
      </c>
      <c r="AU50" s="44">
        <v>0</v>
      </c>
      <c r="AV50" s="43">
        <v>0</v>
      </c>
      <c r="AW50" s="11">
        <v>0</v>
      </c>
      <c r="AX50" s="44">
        <v>0</v>
      </c>
      <c r="AY50" s="50">
        <v>0</v>
      </c>
      <c r="AZ50" s="4">
        <v>0</v>
      </c>
      <c r="BA50" s="51">
        <v>0</v>
      </c>
      <c r="BB50" s="50">
        <v>0</v>
      </c>
      <c r="BC50" s="4">
        <v>0</v>
      </c>
      <c r="BD50" s="51">
        <v>0</v>
      </c>
      <c r="BE50" s="43">
        <v>0</v>
      </c>
      <c r="BF50" s="11">
        <v>0</v>
      </c>
      <c r="BG50" s="44">
        <v>0</v>
      </c>
      <c r="BH50" s="43">
        <v>0</v>
      </c>
      <c r="BI50" s="11">
        <v>0</v>
      </c>
      <c r="BJ50" s="44">
        <v>0</v>
      </c>
      <c r="BK50" s="43">
        <v>0</v>
      </c>
      <c r="BL50" s="11">
        <v>0</v>
      </c>
      <c r="BM50" s="44">
        <v>0</v>
      </c>
      <c r="BN50" s="45">
        <v>5</v>
      </c>
      <c r="BO50" s="12">
        <v>27</v>
      </c>
      <c r="BP50" s="44">
        <f t="shared" ref="BP50" si="23">BO50/BN50*1000</f>
        <v>5400</v>
      </c>
      <c r="BQ50" s="43">
        <v>0</v>
      </c>
      <c r="BR50" s="11">
        <v>0</v>
      </c>
      <c r="BS50" s="44">
        <v>0</v>
      </c>
      <c r="BT50" s="43">
        <v>0</v>
      </c>
      <c r="BU50" s="11">
        <v>0</v>
      </c>
      <c r="BV50" s="44">
        <v>0</v>
      </c>
      <c r="BW50" s="43">
        <v>0</v>
      </c>
      <c r="BX50" s="11">
        <v>0</v>
      </c>
      <c r="BY50" s="44">
        <v>0</v>
      </c>
      <c r="BZ50" s="43">
        <v>0</v>
      </c>
      <c r="CA50" s="11">
        <v>0</v>
      </c>
      <c r="CB50" s="44">
        <v>0</v>
      </c>
      <c r="CC50" s="43">
        <v>0</v>
      </c>
      <c r="CD50" s="11">
        <v>0</v>
      </c>
      <c r="CE50" s="44">
        <v>0</v>
      </c>
      <c r="CF50" s="43">
        <v>0</v>
      </c>
      <c r="CG50" s="11">
        <v>0</v>
      </c>
      <c r="CH50" s="44">
        <v>0</v>
      </c>
      <c r="CI50" s="50">
        <v>0</v>
      </c>
      <c r="CJ50" s="4">
        <v>0</v>
      </c>
      <c r="CK50" s="51">
        <v>0</v>
      </c>
      <c r="CL50" s="50">
        <v>0</v>
      </c>
      <c r="CM50" s="4">
        <v>0</v>
      </c>
      <c r="CN50" s="51">
        <f t="shared" si="18"/>
        <v>0</v>
      </c>
      <c r="CO50" s="50">
        <v>0</v>
      </c>
      <c r="CP50" s="4">
        <v>0</v>
      </c>
      <c r="CQ50" s="51">
        <v>0</v>
      </c>
      <c r="CR50" s="50">
        <v>0</v>
      </c>
      <c r="CS50" s="4">
        <v>0</v>
      </c>
      <c r="CT50" s="51">
        <v>0</v>
      </c>
      <c r="CU50" s="50">
        <v>0</v>
      </c>
      <c r="CV50" s="4">
        <v>0</v>
      </c>
      <c r="CW50" s="51">
        <v>0</v>
      </c>
      <c r="CX50" s="43">
        <v>0</v>
      </c>
      <c r="CY50" s="11">
        <v>0</v>
      </c>
      <c r="CZ50" s="44">
        <v>0</v>
      </c>
      <c r="DA50" s="43">
        <v>0</v>
      </c>
      <c r="DB50" s="11">
        <v>0</v>
      </c>
      <c r="DC50" s="44">
        <v>0</v>
      </c>
      <c r="DD50" s="50">
        <v>0</v>
      </c>
      <c r="DE50" s="4">
        <v>0</v>
      </c>
      <c r="DF50" s="51">
        <v>0</v>
      </c>
      <c r="DG50" s="43">
        <v>0</v>
      </c>
      <c r="DH50" s="11">
        <v>0</v>
      </c>
      <c r="DI50" s="44">
        <v>0</v>
      </c>
      <c r="DJ50" s="6">
        <f t="shared" si="19"/>
        <v>-981</v>
      </c>
      <c r="DK50" s="14">
        <f t="shared" si="20"/>
        <v>-8652</v>
      </c>
      <c r="DL50" s="1"/>
      <c r="DM50" s="2"/>
      <c r="DN50" s="1"/>
      <c r="DO50" s="1"/>
      <c r="DP50" s="1"/>
      <c r="DQ50" s="2"/>
      <c r="DR50" s="1"/>
      <c r="DS50" s="1"/>
      <c r="DT50" s="1"/>
    </row>
    <row r="51" spans="1:199" x14ac:dyDescent="0.25">
      <c r="A51" s="56">
        <v>2012</v>
      </c>
      <c r="B51" s="57" t="s">
        <v>11</v>
      </c>
      <c r="C51" s="43">
        <v>0</v>
      </c>
      <c r="D51" s="11">
        <v>0</v>
      </c>
      <c r="E51" s="44">
        <v>0</v>
      </c>
      <c r="F51" s="50">
        <v>0</v>
      </c>
      <c r="G51" s="4">
        <v>0</v>
      </c>
      <c r="H51" s="51">
        <v>0</v>
      </c>
      <c r="I51" s="43">
        <v>0</v>
      </c>
      <c r="J51" s="11">
        <v>0</v>
      </c>
      <c r="K51" s="44">
        <v>0</v>
      </c>
      <c r="L51" s="43">
        <v>0</v>
      </c>
      <c r="M51" s="11">
        <v>0</v>
      </c>
      <c r="N51" s="44">
        <v>0</v>
      </c>
      <c r="O51" s="43">
        <v>0</v>
      </c>
      <c r="P51" s="11">
        <v>0</v>
      </c>
      <c r="Q51" s="44">
        <v>0</v>
      </c>
      <c r="R51" s="43">
        <v>1669</v>
      </c>
      <c r="S51" s="11">
        <v>17140</v>
      </c>
      <c r="T51" s="44">
        <f t="shared" si="15"/>
        <v>10269.622528460155</v>
      </c>
      <c r="U51" s="50">
        <v>0</v>
      </c>
      <c r="V51" s="4">
        <v>0</v>
      </c>
      <c r="W51" s="51">
        <v>0</v>
      </c>
      <c r="X51" s="50">
        <v>0</v>
      </c>
      <c r="Y51" s="4">
        <v>0</v>
      </c>
      <c r="Z51" s="51">
        <v>0</v>
      </c>
      <c r="AA51" s="43">
        <v>0</v>
      </c>
      <c r="AB51" s="11">
        <v>0</v>
      </c>
      <c r="AC51" s="44">
        <v>0</v>
      </c>
      <c r="AD51" s="43">
        <v>0</v>
      </c>
      <c r="AE51" s="11">
        <v>0</v>
      </c>
      <c r="AF51" s="44">
        <v>0</v>
      </c>
      <c r="AG51" s="43">
        <v>0</v>
      </c>
      <c r="AH51" s="11">
        <v>0</v>
      </c>
      <c r="AI51" s="44">
        <v>0</v>
      </c>
      <c r="AJ51" s="43">
        <v>0</v>
      </c>
      <c r="AK51" s="11">
        <v>0</v>
      </c>
      <c r="AL51" s="44">
        <v>0</v>
      </c>
      <c r="AM51" s="43">
        <v>0</v>
      </c>
      <c r="AN51" s="11">
        <v>0</v>
      </c>
      <c r="AO51" s="44">
        <v>0</v>
      </c>
      <c r="AP51" s="43">
        <v>0</v>
      </c>
      <c r="AQ51" s="11">
        <v>0</v>
      </c>
      <c r="AR51" s="44">
        <v>0</v>
      </c>
      <c r="AS51" s="43">
        <v>0</v>
      </c>
      <c r="AT51" s="11">
        <v>0</v>
      </c>
      <c r="AU51" s="44">
        <v>0</v>
      </c>
      <c r="AV51" s="43">
        <v>231</v>
      </c>
      <c r="AW51" s="11">
        <v>2223</v>
      </c>
      <c r="AX51" s="44">
        <f t="shared" si="16"/>
        <v>9623.3766233766237</v>
      </c>
      <c r="AY51" s="50">
        <v>0</v>
      </c>
      <c r="AZ51" s="4">
        <v>0</v>
      </c>
      <c r="BA51" s="51">
        <v>0</v>
      </c>
      <c r="BB51" s="50">
        <v>0</v>
      </c>
      <c r="BC51" s="4">
        <v>0</v>
      </c>
      <c r="BD51" s="51">
        <v>0</v>
      </c>
      <c r="BE51" s="43">
        <v>0</v>
      </c>
      <c r="BF51" s="11">
        <v>0</v>
      </c>
      <c r="BG51" s="44">
        <v>0</v>
      </c>
      <c r="BH51" s="43">
        <v>0</v>
      </c>
      <c r="BI51" s="11">
        <v>0</v>
      </c>
      <c r="BJ51" s="44">
        <v>0</v>
      </c>
      <c r="BK51" s="43">
        <v>26253</v>
      </c>
      <c r="BL51" s="11">
        <v>131978</v>
      </c>
      <c r="BM51" s="44">
        <f t="shared" ref="BM51:BM53" si="24">BL51/BK51*1000</f>
        <v>5027.1588008989447</v>
      </c>
      <c r="BN51" s="43">
        <v>0</v>
      </c>
      <c r="BO51" s="11">
        <v>0</v>
      </c>
      <c r="BP51" s="44">
        <v>0</v>
      </c>
      <c r="BQ51" s="43">
        <v>0</v>
      </c>
      <c r="BR51" s="11">
        <v>0</v>
      </c>
      <c r="BS51" s="44">
        <v>0</v>
      </c>
      <c r="BT51" s="43">
        <v>0</v>
      </c>
      <c r="BU51" s="11">
        <v>0</v>
      </c>
      <c r="BV51" s="44">
        <v>0</v>
      </c>
      <c r="BW51" s="43">
        <v>0</v>
      </c>
      <c r="BX51" s="11">
        <v>0</v>
      </c>
      <c r="BY51" s="44">
        <v>0</v>
      </c>
      <c r="BZ51" s="43">
        <v>0</v>
      </c>
      <c r="CA51" s="11">
        <v>0</v>
      </c>
      <c r="CB51" s="44">
        <v>0</v>
      </c>
      <c r="CC51" s="43">
        <v>0</v>
      </c>
      <c r="CD51" s="11">
        <v>0</v>
      </c>
      <c r="CE51" s="44">
        <v>0</v>
      </c>
      <c r="CF51" s="43">
        <v>0</v>
      </c>
      <c r="CG51" s="11">
        <v>0</v>
      </c>
      <c r="CH51" s="44">
        <v>0</v>
      </c>
      <c r="CI51" s="50">
        <v>0</v>
      </c>
      <c r="CJ51" s="4">
        <v>0</v>
      </c>
      <c r="CK51" s="51">
        <v>0</v>
      </c>
      <c r="CL51" s="50">
        <v>0</v>
      </c>
      <c r="CM51" s="4">
        <v>0</v>
      </c>
      <c r="CN51" s="51">
        <f t="shared" si="18"/>
        <v>0</v>
      </c>
      <c r="CO51" s="50">
        <v>0</v>
      </c>
      <c r="CP51" s="4">
        <v>0</v>
      </c>
      <c r="CQ51" s="51">
        <v>0</v>
      </c>
      <c r="CR51" s="50">
        <v>0</v>
      </c>
      <c r="CS51" s="4">
        <v>0</v>
      </c>
      <c r="CT51" s="51">
        <v>0</v>
      </c>
      <c r="CU51" s="50">
        <v>0</v>
      </c>
      <c r="CV51" s="4">
        <v>0</v>
      </c>
      <c r="CW51" s="51">
        <v>0</v>
      </c>
      <c r="CX51" s="43">
        <v>0</v>
      </c>
      <c r="CY51" s="11">
        <v>0</v>
      </c>
      <c r="CZ51" s="44">
        <v>0</v>
      </c>
      <c r="DA51" s="43">
        <v>0</v>
      </c>
      <c r="DB51" s="11">
        <v>0</v>
      </c>
      <c r="DC51" s="44">
        <v>0</v>
      </c>
      <c r="DD51" s="50">
        <v>0</v>
      </c>
      <c r="DE51" s="4">
        <v>0</v>
      </c>
      <c r="DF51" s="51">
        <v>0</v>
      </c>
      <c r="DG51" s="43">
        <v>0</v>
      </c>
      <c r="DH51" s="11">
        <v>0</v>
      </c>
      <c r="DI51" s="44">
        <v>0</v>
      </c>
      <c r="DJ51" s="6">
        <f t="shared" si="19"/>
        <v>28153</v>
      </c>
      <c r="DK51" s="14">
        <f t="shared" si="20"/>
        <v>151341</v>
      </c>
      <c r="DL51" s="1"/>
      <c r="DM51" s="2"/>
      <c r="DN51" s="1"/>
      <c r="DO51" s="1"/>
      <c r="DP51" s="1"/>
      <c r="DQ51" s="2"/>
      <c r="DR51" s="1"/>
      <c r="DS51" s="1"/>
      <c r="DT51" s="1"/>
    </row>
    <row r="52" spans="1:199" x14ac:dyDescent="0.25">
      <c r="A52" s="56">
        <v>2012</v>
      </c>
      <c r="B52" s="57" t="s">
        <v>12</v>
      </c>
      <c r="C52" s="43">
        <v>0</v>
      </c>
      <c r="D52" s="11">
        <v>0</v>
      </c>
      <c r="E52" s="44">
        <v>0</v>
      </c>
      <c r="F52" s="50">
        <v>0</v>
      </c>
      <c r="G52" s="4">
        <v>0</v>
      </c>
      <c r="H52" s="51">
        <v>0</v>
      </c>
      <c r="I52" s="43">
        <v>0</v>
      </c>
      <c r="J52" s="11">
        <v>0</v>
      </c>
      <c r="K52" s="44">
        <v>0</v>
      </c>
      <c r="L52" s="43">
        <v>0</v>
      </c>
      <c r="M52" s="11">
        <v>0</v>
      </c>
      <c r="N52" s="44">
        <v>0</v>
      </c>
      <c r="O52" s="43">
        <v>0</v>
      </c>
      <c r="P52" s="11">
        <v>0</v>
      </c>
      <c r="Q52" s="44">
        <v>0</v>
      </c>
      <c r="R52" s="43">
        <v>580</v>
      </c>
      <c r="S52" s="11">
        <v>4889</v>
      </c>
      <c r="T52" s="44">
        <f t="shared" si="15"/>
        <v>8429.310344827587</v>
      </c>
      <c r="U52" s="50">
        <v>0</v>
      </c>
      <c r="V52" s="4">
        <v>0</v>
      </c>
      <c r="W52" s="51">
        <v>0</v>
      </c>
      <c r="X52" s="50">
        <v>0</v>
      </c>
      <c r="Y52" s="4">
        <v>0</v>
      </c>
      <c r="Z52" s="51">
        <v>0</v>
      </c>
      <c r="AA52" s="43">
        <v>0</v>
      </c>
      <c r="AB52" s="11">
        <v>0</v>
      </c>
      <c r="AC52" s="44">
        <v>0</v>
      </c>
      <c r="AD52" s="43">
        <v>0</v>
      </c>
      <c r="AE52" s="11">
        <v>0</v>
      </c>
      <c r="AF52" s="44">
        <v>0</v>
      </c>
      <c r="AG52" s="43">
        <v>0</v>
      </c>
      <c r="AH52" s="11">
        <v>0</v>
      </c>
      <c r="AI52" s="44">
        <v>0</v>
      </c>
      <c r="AJ52" s="43">
        <v>1</v>
      </c>
      <c r="AK52" s="11">
        <v>17</v>
      </c>
      <c r="AL52" s="44">
        <f t="shared" si="21"/>
        <v>17000</v>
      </c>
      <c r="AM52" s="43">
        <v>0</v>
      </c>
      <c r="AN52" s="11">
        <v>0</v>
      </c>
      <c r="AO52" s="44">
        <v>0</v>
      </c>
      <c r="AP52" s="43">
        <v>0</v>
      </c>
      <c r="AQ52" s="11">
        <v>0</v>
      </c>
      <c r="AR52" s="44">
        <v>0</v>
      </c>
      <c r="AS52" s="43">
        <v>0</v>
      </c>
      <c r="AT52" s="11">
        <v>0</v>
      </c>
      <c r="AU52" s="44">
        <v>0</v>
      </c>
      <c r="AV52" s="43">
        <v>42</v>
      </c>
      <c r="AW52" s="11">
        <v>415</v>
      </c>
      <c r="AX52" s="44">
        <f t="shared" si="16"/>
        <v>9880.9523809523816</v>
      </c>
      <c r="AY52" s="50">
        <v>0</v>
      </c>
      <c r="AZ52" s="4">
        <v>0</v>
      </c>
      <c r="BA52" s="51">
        <v>0</v>
      </c>
      <c r="BB52" s="50">
        <v>0</v>
      </c>
      <c r="BC52" s="4">
        <v>0</v>
      </c>
      <c r="BD52" s="51">
        <v>0</v>
      </c>
      <c r="BE52" s="43">
        <v>0</v>
      </c>
      <c r="BF52" s="11">
        <v>0</v>
      </c>
      <c r="BG52" s="44">
        <v>0</v>
      </c>
      <c r="BH52" s="43">
        <v>0</v>
      </c>
      <c r="BI52" s="11">
        <v>0</v>
      </c>
      <c r="BJ52" s="44">
        <v>0</v>
      </c>
      <c r="BK52" s="43">
        <v>0</v>
      </c>
      <c r="BL52" s="11">
        <v>0</v>
      </c>
      <c r="BM52" s="44">
        <v>0</v>
      </c>
      <c r="BN52" s="43">
        <v>0</v>
      </c>
      <c r="BO52" s="11">
        <v>0</v>
      </c>
      <c r="BP52" s="44">
        <v>0</v>
      </c>
      <c r="BQ52" s="43">
        <v>0</v>
      </c>
      <c r="BR52" s="11">
        <v>0</v>
      </c>
      <c r="BS52" s="44">
        <v>0</v>
      </c>
      <c r="BT52" s="43">
        <v>0</v>
      </c>
      <c r="BU52" s="11">
        <v>0</v>
      </c>
      <c r="BV52" s="44">
        <v>0</v>
      </c>
      <c r="BW52" s="43">
        <v>0</v>
      </c>
      <c r="BX52" s="11">
        <v>0</v>
      </c>
      <c r="BY52" s="44">
        <v>0</v>
      </c>
      <c r="BZ52" s="43">
        <v>42500</v>
      </c>
      <c r="CA52" s="11">
        <v>213841</v>
      </c>
      <c r="CB52" s="44">
        <f t="shared" si="17"/>
        <v>5031.552941176471</v>
      </c>
      <c r="CC52" s="43">
        <v>0</v>
      </c>
      <c r="CD52" s="11">
        <v>0</v>
      </c>
      <c r="CE52" s="44">
        <v>0</v>
      </c>
      <c r="CF52" s="43">
        <v>0</v>
      </c>
      <c r="CG52" s="11">
        <v>0</v>
      </c>
      <c r="CH52" s="44">
        <v>0</v>
      </c>
      <c r="CI52" s="50">
        <v>0</v>
      </c>
      <c r="CJ52" s="4">
        <v>0</v>
      </c>
      <c r="CK52" s="51">
        <v>0</v>
      </c>
      <c r="CL52" s="50">
        <v>0</v>
      </c>
      <c r="CM52" s="4">
        <v>0</v>
      </c>
      <c r="CN52" s="51">
        <f t="shared" si="18"/>
        <v>0</v>
      </c>
      <c r="CO52" s="50">
        <v>0</v>
      </c>
      <c r="CP52" s="4">
        <v>0</v>
      </c>
      <c r="CQ52" s="51">
        <v>0</v>
      </c>
      <c r="CR52" s="50">
        <v>0</v>
      </c>
      <c r="CS52" s="4">
        <v>0</v>
      </c>
      <c r="CT52" s="51">
        <v>0</v>
      </c>
      <c r="CU52" s="50">
        <v>0</v>
      </c>
      <c r="CV52" s="4">
        <v>0</v>
      </c>
      <c r="CW52" s="51">
        <v>0</v>
      </c>
      <c r="CX52" s="43">
        <v>0</v>
      </c>
      <c r="CY52" s="11">
        <v>0</v>
      </c>
      <c r="CZ52" s="44">
        <v>0</v>
      </c>
      <c r="DA52" s="43">
        <v>0</v>
      </c>
      <c r="DB52" s="11">
        <v>0</v>
      </c>
      <c r="DC52" s="44">
        <v>0</v>
      </c>
      <c r="DD52" s="50">
        <v>0</v>
      </c>
      <c r="DE52" s="4">
        <v>0</v>
      </c>
      <c r="DF52" s="51">
        <v>0</v>
      </c>
      <c r="DG52" s="43">
        <v>0</v>
      </c>
      <c r="DH52" s="11">
        <v>0</v>
      </c>
      <c r="DI52" s="44">
        <v>0</v>
      </c>
      <c r="DJ52" s="6">
        <f t="shared" si="19"/>
        <v>43123</v>
      </c>
      <c r="DK52" s="14">
        <f t="shared" si="20"/>
        <v>219162</v>
      </c>
      <c r="DL52" s="1"/>
      <c r="DM52" s="2"/>
      <c r="DN52" s="1"/>
      <c r="DO52" s="1"/>
      <c r="DP52" s="1"/>
      <c r="DQ52" s="2"/>
      <c r="DR52" s="1"/>
      <c r="DS52" s="1"/>
      <c r="DT52" s="1"/>
    </row>
    <row r="53" spans="1:199" x14ac:dyDescent="0.25">
      <c r="A53" s="56">
        <v>2012</v>
      </c>
      <c r="B53" s="57" t="s">
        <v>13</v>
      </c>
      <c r="C53" s="43">
        <v>0</v>
      </c>
      <c r="D53" s="11">
        <v>0</v>
      </c>
      <c r="E53" s="44">
        <v>0</v>
      </c>
      <c r="F53" s="50">
        <v>0</v>
      </c>
      <c r="G53" s="4">
        <v>0</v>
      </c>
      <c r="H53" s="51">
        <v>0</v>
      </c>
      <c r="I53" s="43">
        <v>0</v>
      </c>
      <c r="J53" s="11">
        <v>0</v>
      </c>
      <c r="K53" s="44">
        <v>0</v>
      </c>
      <c r="L53" s="43">
        <v>0</v>
      </c>
      <c r="M53" s="11">
        <v>0</v>
      </c>
      <c r="N53" s="44">
        <v>0</v>
      </c>
      <c r="O53" s="43">
        <v>0</v>
      </c>
      <c r="P53" s="11">
        <v>0</v>
      </c>
      <c r="Q53" s="44">
        <v>0</v>
      </c>
      <c r="R53" s="43">
        <v>864</v>
      </c>
      <c r="S53" s="11">
        <v>7317</v>
      </c>
      <c r="T53" s="44">
        <f t="shared" si="15"/>
        <v>8468.75</v>
      </c>
      <c r="U53" s="50">
        <v>0</v>
      </c>
      <c r="V53" s="4">
        <v>0</v>
      </c>
      <c r="W53" s="51">
        <v>0</v>
      </c>
      <c r="X53" s="50">
        <v>0</v>
      </c>
      <c r="Y53" s="4">
        <v>0</v>
      </c>
      <c r="Z53" s="51">
        <v>0</v>
      </c>
      <c r="AA53" s="43">
        <v>0</v>
      </c>
      <c r="AB53" s="11">
        <v>0</v>
      </c>
      <c r="AC53" s="44">
        <v>0</v>
      </c>
      <c r="AD53" s="43">
        <v>0</v>
      </c>
      <c r="AE53" s="11">
        <v>0</v>
      </c>
      <c r="AF53" s="44">
        <v>0</v>
      </c>
      <c r="AG53" s="43">
        <v>0</v>
      </c>
      <c r="AH53" s="11">
        <v>0</v>
      </c>
      <c r="AI53" s="44">
        <v>0</v>
      </c>
      <c r="AJ53" s="43">
        <v>0</v>
      </c>
      <c r="AK53" s="11">
        <v>0</v>
      </c>
      <c r="AL53" s="44">
        <v>0</v>
      </c>
      <c r="AM53" s="43">
        <v>0</v>
      </c>
      <c r="AN53" s="11">
        <v>0</v>
      </c>
      <c r="AO53" s="44">
        <v>0</v>
      </c>
      <c r="AP53" s="43">
        <v>0</v>
      </c>
      <c r="AQ53" s="11">
        <v>0</v>
      </c>
      <c r="AR53" s="44">
        <v>0</v>
      </c>
      <c r="AS53" s="43">
        <v>0</v>
      </c>
      <c r="AT53" s="11">
        <v>0</v>
      </c>
      <c r="AU53" s="44">
        <v>0</v>
      </c>
      <c r="AV53" s="43">
        <v>0</v>
      </c>
      <c r="AW53" s="11">
        <v>0</v>
      </c>
      <c r="AX53" s="44">
        <v>0</v>
      </c>
      <c r="AY53" s="50">
        <v>0</v>
      </c>
      <c r="AZ53" s="4">
        <v>0</v>
      </c>
      <c r="BA53" s="51">
        <v>0</v>
      </c>
      <c r="BB53" s="50">
        <v>0</v>
      </c>
      <c r="BC53" s="4">
        <v>0</v>
      </c>
      <c r="BD53" s="51">
        <v>0</v>
      </c>
      <c r="BE53" s="43">
        <v>0</v>
      </c>
      <c r="BF53" s="11">
        <v>0</v>
      </c>
      <c r="BG53" s="44">
        <v>0</v>
      </c>
      <c r="BH53" s="43">
        <v>0</v>
      </c>
      <c r="BI53" s="11">
        <v>0</v>
      </c>
      <c r="BJ53" s="44">
        <v>0</v>
      </c>
      <c r="BK53" s="43">
        <v>16500</v>
      </c>
      <c r="BL53" s="11">
        <v>84008</v>
      </c>
      <c r="BM53" s="44">
        <f t="shared" si="24"/>
        <v>5091.3939393939399</v>
      </c>
      <c r="BN53" s="43">
        <v>0</v>
      </c>
      <c r="BO53" s="11">
        <v>0</v>
      </c>
      <c r="BP53" s="44">
        <v>0</v>
      </c>
      <c r="BQ53" s="43">
        <v>0</v>
      </c>
      <c r="BR53" s="11">
        <v>0</v>
      </c>
      <c r="BS53" s="44">
        <v>0</v>
      </c>
      <c r="BT53" s="43">
        <v>0</v>
      </c>
      <c r="BU53" s="11">
        <v>0</v>
      </c>
      <c r="BV53" s="44">
        <v>0</v>
      </c>
      <c r="BW53" s="43">
        <v>0</v>
      </c>
      <c r="BX53" s="11">
        <v>0</v>
      </c>
      <c r="BY53" s="44">
        <v>0</v>
      </c>
      <c r="BZ53" s="43">
        <v>0</v>
      </c>
      <c r="CA53" s="11">
        <v>0</v>
      </c>
      <c r="CB53" s="44">
        <v>0</v>
      </c>
      <c r="CC53" s="43">
        <v>0</v>
      </c>
      <c r="CD53" s="11">
        <v>0</v>
      </c>
      <c r="CE53" s="44">
        <v>0</v>
      </c>
      <c r="CF53" s="43">
        <v>0</v>
      </c>
      <c r="CG53" s="11">
        <v>0</v>
      </c>
      <c r="CH53" s="44">
        <v>0</v>
      </c>
      <c r="CI53" s="50">
        <v>0</v>
      </c>
      <c r="CJ53" s="4">
        <v>0</v>
      </c>
      <c r="CK53" s="51">
        <v>0</v>
      </c>
      <c r="CL53" s="50">
        <v>0</v>
      </c>
      <c r="CM53" s="4">
        <v>0</v>
      </c>
      <c r="CN53" s="51">
        <f t="shared" si="18"/>
        <v>0</v>
      </c>
      <c r="CO53" s="50">
        <v>0</v>
      </c>
      <c r="CP53" s="4">
        <v>0</v>
      </c>
      <c r="CQ53" s="51">
        <v>0</v>
      </c>
      <c r="CR53" s="50">
        <v>0</v>
      </c>
      <c r="CS53" s="4">
        <v>0</v>
      </c>
      <c r="CT53" s="51">
        <v>0</v>
      </c>
      <c r="CU53" s="50">
        <v>0</v>
      </c>
      <c r="CV53" s="4">
        <v>0</v>
      </c>
      <c r="CW53" s="51">
        <v>0</v>
      </c>
      <c r="CX53" s="43">
        <v>0</v>
      </c>
      <c r="CY53" s="11">
        <v>0</v>
      </c>
      <c r="CZ53" s="44">
        <v>0</v>
      </c>
      <c r="DA53" s="43">
        <v>0</v>
      </c>
      <c r="DB53" s="11">
        <v>0</v>
      </c>
      <c r="DC53" s="44">
        <v>0</v>
      </c>
      <c r="DD53" s="50">
        <v>0</v>
      </c>
      <c r="DE53" s="4">
        <v>0</v>
      </c>
      <c r="DF53" s="51">
        <v>0</v>
      </c>
      <c r="DG53" s="43">
        <v>11209</v>
      </c>
      <c r="DH53" s="11">
        <v>52899</v>
      </c>
      <c r="DI53" s="44">
        <f t="shared" si="22"/>
        <v>4719.3326790971541</v>
      </c>
      <c r="DJ53" s="6">
        <f t="shared" si="19"/>
        <v>28573</v>
      </c>
      <c r="DK53" s="14">
        <f t="shared" si="20"/>
        <v>144224</v>
      </c>
      <c r="DL53" s="1"/>
      <c r="DM53" s="2"/>
      <c r="DN53" s="1"/>
      <c r="DO53" s="1"/>
      <c r="DP53" s="1"/>
      <c r="DQ53" s="2"/>
      <c r="DR53" s="1"/>
      <c r="DS53" s="1"/>
      <c r="DT53" s="1"/>
    </row>
    <row r="54" spans="1:199" x14ac:dyDescent="0.25">
      <c r="A54" s="56">
        <v>2012</v>
      </c>
      <c r="B54" s="57" t="s">
        <v>14</v>
      </c>
      <c r="C54" s="43">
        <v>0</v>
      </c>
      <c r="D54" s="11">
        <v>0</v>
      </c>
      <c r="E54" s="44">
        <v>0</v>
      </c>
      <c r="F54" s="50">
        <v>0</v>
      </c>
      <c r="G54" s="4">
        <v>0</v>
      </c>
      <c r="H54" s="51">
        <v>0</v>
      </c>
      <c r="I54" s="43">
        <v>0</v>
      </c>
      <c r="J54" s="11">
        <v>0</v>
      </c>
      <c r="K54" s="44">
        <v>0</v>
      </c>
      <c r="L54" s="43">
        <v>0</v>
      </c>
      <c r="M54" s="11">
        <v>0</v>
      </c>
      <c r="N54" s="44">
        <v>0</v>
      </c>
      <c r="O54" s="43">
        <v>0</v>
      </c>
      <c r="P54" s="11">
        <v>0</v>
      </c>
      <c r="Q54" s="44">
        <v>0</v>
      </c>
      <c r="R54" s="43">
        <v>8841</v>
      </c>
      <c r="S54" s="11">
        <v>44981</v>
      </c>
      <c r="T54" s="44">
        <f t="shared" si="15"/>
        <v>5087.7728763714513</v>
      </c>
      <c r="U54" s="50">
        <v>0</v>
      </c>
      <c r="V54" s="4">
        <v>0</v>
      </c>
      <c r="W54" s="51">
        <v>0</v>
      </c>
      <c r="X54" s="50">
        <v>0</v>
      </c>
      <c r="Y54" s="4">
        <v>0</v>
      </c>
      <c r="Z54" s="51">
        <v>0</v>
      </c>
      <c r="AA54" s="43">
        <v>0</v>
      </c>
      <c r="AB54" s="11">
        <v>0</v>
      </c>
      <c r="AC54" s="44">
        <v>0</v>
      </c>
      <c r="AD54" s="43">
        <v>0</v>
      </c>
      <c r="AE54" s="11">
        <v>0</v>
      </c>
      <c r="AF54" s="44">
        <v>0</v>
      </c>
      <c r="AG54" s="43">
        <v>0</v>
      </c>
      <c r="AH54" s="11">
        <v>0</v>
      </c>
      <c r="AI54" s="44">
        <v>0</v>
      </c>
      <c r="AJ54" s="43">
        <v>2</v>
      </c>
      <c r="AK54" s="11">
        <v>38</v>
      </c>
      <c r="AL54" s="44">
        <f t="shared" si="21"/>
        <v>19000</v>
      </c>
      <c r="AM54" s="43">
        <v>0</v>
      </c>
      <c r="AN54" s="11">
        <v>0</v>
      </c>
      <c r="AO54" s="44">
        <v>0</v>
      </c>
      <c r="AP54" s="43">
        <v>0</v>
      </c>
      <c r="AQ54" s="11">
        <v>0</v>
      </c>
      <c r="AR54" s="44">
        <v>0</v>
      </c>
      <c r="AS54" s="43">
        <v>0</v>
      </c>
      <c r="AT54" s="11">
        <v>0</v>
      </c>
      <c r="AU54" s="44">
        <v>0</v>
      </c>
      <c r="AV54" s="43">
        <v>0</v>
      </c>
      <c r="AW54" s="11">
        <v>0</v>
      </c>
      <c r="AX54" s="44">
        <v>0</v>
      </c>
      <c r="AY54" s="50">
        <v>0</v>
      </c>
      <c r="AZ54" s="4">
        <v>0</v>
      </c>
      <c r="BA54" s="51">
        <v>0</v>
      </c>
      <c r="BB54" s="50">
        <v>0</v>
      </c>
      <c r="BC54" s="4">
        <v>0</v>
      </c>
      <c r="BD54" s="51">
        <v>0</v>
      </c>
      <c r="BE54" s="43">
        <v>0</v>
      </c>
      <c r="BF54" s="11">
        <v>0</v>
      </c>
      <c r="BG54" s="44">
        <v>0</v>
      </c>
      <c r="BH54" s="43">
        <v>0</v>
      </c>
      <c r="BI54" s="11">
        <v>0</v>
      </c>
      <c r="BJ54" s="44">
        <v>0</v>
      </c>
      <c r="BK54" s="43">
        <v>0</v>
      </c>
      <c r="BL54" s="11">
        <v>0</v>
      </c>
      <c r="BM54" s="44">
        <v>0</v>
      </c>
      <c r="BN54" s="43">
        <v>0</v>
      </c>
      <c r="BO54" s="11">
        <v>0</v>
      </c>
      <c r="BP54" s="44">
        <v>0</v>
      </c>
      <c r="BQ54" s="43">
        <v>0</v>
      </c>
      <c r="BR54" s="11">
        <v>0</v>
      </c>
      <c r="BS54" s="44">
        <v>0</v>
      </c>
      <c r="BT54" s="43">
        <v>0</v>
      </c>
      <c r="BU54" s="11">
        <v>0</v>
      </c>
      <c r="BV54" s="44">
        <v>0</v>
      </c>
      <c r="BW54" s="43">
        <v>0</v>
      </c>
      <c r="BX54" s="11">
        <v>0</v>
      </c>
      <c r="BY54" s="44">
        <v>0</v>
      </c>
      <c r="BZ54" s="43">
        <v>0</v>
      </c>
      <c r="CA54" s="11">
        <v>0</v>
      </c>
      <c r="CB54" s="44">
        <v>0</v>
      </c>
      <c r="CC54" s="43">
        <v>0</v>
      </c>
      <c r="CD54" s="11">
        <v>0</v>
      </c>
      <c r="CE54" s="44">
        <v>0</v>
      </c>
      <c r="CF54" s="43">
        <v>0</v>
      </c>
      <c r="CG54" s="11">
        <v>0</v>
      </c>
      <c r="CH54" s="44">
        <v>0</v>
      </c>
      <c r="CI54" s="50">
        <v>0</v>
      </c>
      <c r="CJ54" s="4">
        <v>0</v>
      </c>
      <c r="CK54" s="51">
        <v>0</v>
      </c>
      <c r="CL54" s="50">
        <v>0</v>
      </c>
      <c r="CM54" s="4">
        <v>0</v>
      </c>
      <c r="CN54" s="51">
        <f t="shared" si="18"/>
        <v>0</v>
      </c>
      <c r="CO54" s="50">
        <v>0</v>
      </c>
      <c r="CP54" s="4">
        <v>0</v>
      </c>
      <c r="CQ54" s="51">
        <v>0</v>
      </c>
      <c r="CR54" s="50">
        <v>0</v>
      </c>
      <c r="CS54" s="4">
        <v>0</v>
      </c>
      <c r="CT54" s="51">
        <v>0</v>
      </c>
      <c r="CU54" s="50">
        <v>0</v>
      </c>
      <c r="CV54" s="4">
        <v>0</v>
      </c>
      <c r="CW54" s="51">
        <v>0</v>
      </c>
      <c r="CX54" s="43">
        <v>0</v>
      </c>
      <c r="CY54" s="11">
        <v>0</v>
      </c>
      <c r="CZ54" s="44">
        <v>0</v>
      </c>
      <c r="DA54" s="43">
        <v>0</v>
      </c>
      <c r="DB54" s="11">
        <v>0</v>
      </c>
      <c r="DC54" s="44">
        <v>0</v>
      </c>
      <c r="DD54" s="50">
        <v>0</v>
      </c>
      <c r="DE54" s="4">
        <v>0</v>
      </c>
      <c r="DF54" s="51">
        <v>0</v>
      </c>
      <c r="DG54" s="43">
        <v>5961</v>
      </c>
      <c r="DH54" s="11">
        <v>28903</v>
      </c>
      <c r="DI54" s="44">
        <f t="shared" si="22"/>
        <v>4848.6831068612646</v>
      </c>
      <c r="DJ54" s="6">
        <f t="shared" si="19"/>
        <v>14804</v>
      </c>
      <c r="DK54" s="14">
        <f t="shared" si="20"/>
        <v>73922</v>
      </c>
      <c r="DL54" s="1"/>
      <c r="DM54" s="2"/>
      <c r="DN54" s="1"/>
      <c r="DO54" s="1"/>
      <c r="DP54" s="1"/>
      <c r="DQ54" s="2"/>
      <c r="DR54" s="1"/>
      <c r="DS54" s="1"/>
      <c r="DT54" s="1"/>
    </row>
    <row r="55" spans="1:199" x14ac:dyDescent="0.25">
      <c r="A55" s="56">
        <v>2012</v>
      </c>
      <c r="B55" s="57" t="s">
        <v>15</v>
      </c>
      <c r="C55" s="43">
        <v>0</v>
      </c>
      <c r="D55" s="11">
        <v>0</v>
      </c>
      <c r="E55" s="44">
        <v>0</v>
      </c>
      <c r="F55" s="50">
        <v>0</v>
      </c>
      <c r="G55" s="4">
        <v>0</v>
      </c>
      <c r="H55" s="51">
        <v>0</v>
      </c>
      <c r="I55" s="43">
        <v>0</v>
      </c>
      <c r="J55" s="11">
        <v>0</v>
      </c>
      <c r="K55" s="44">
        <v>0</v>
      </c>
      <c r="L55" s="43">
        <v>0</v>
      </c>
      <c r="M55" s="11">
        <v>0</v>
      </c>
      <c r="N55" s="44">
        <v>0</v>
      </c>
      <c r="O55" s="43">
        <v>0</v>
      </c>
      <c r="P55" s="11">
        <v>0</v>
      </c>
      <c r="Q55" s="44">
        <v>0</v>
      </c>
      <c r="R55" s="43">
        <v>816</v>
      </c>
      <c r="S55" s="11">
        <v>6863</v>
      </c>
      <c r="T55" s="44">
        <f t="shared" si="15"/>
        <v>8410.5392156862745</v>
      </c>
      <c r="U55" s="50">
        <v>0</v>
      </c>
      <c r="V55" s="4">
        <v>0</v>
      </c>
      <c r="W55" s="51">
        <v>0</v>
      </c>
      <c r="X55" s="50">
        <v>0</v>
      </c>
      <c r="Y55" s="4">
        <v>0</v>
      </c>
      <c r="Z55" s="51">
        <v>0</v>
      </c>
      <c r="AA55" s="43">
        <v>0</v>
      </c>
      <c r="AB55" s="11">
        <v>0</v>
      </c>
      <c r="AC55" s="44">
        <v>0</v>
      </c>
      <c r="AD55" s="43">
        <v>0</v>
      </c>
      <c r="AE55" s="11">
        <v>0</v>
      </c>
      <c r="AF55" s="44">
        <v>0</v>
      </c>
      <c r="AG55" s="43">
        <v>0</v>
      </c>
      <c r="AH55" s="11">
        <v>0</v>
      </c>
      <c r="AI55" s="44">
        <v>0</v>
      </c>
      <c r="AJ55" s="43">
        <v>0</v>
      </c>
      <c r="AK55" s="11">
        <v>0</v>
      </c>
      <c r="AL55" s="44">
        <v>0</v>
      </c>
      <c r="AM55" s="43">
        <v>0</v>
      </c>
      <c r="AN55" s="11">
        <v>0</v>
      </c>
      <c r="AO55" s="44">
        <v>0</v>
      </c>
      <c r="AP55" s="43">
        <v>0</v>
      </c>
      <c r="AQ55" s="11">
        <v>0</v>
      </c>
      <c r="AR55" s="44">
        <v>0</v>
      </c>
      <c r="AS55" s="43">
        <v>0</v>
      </c>
      <c r="AT55" s="11">
        <v>0</v>
      </c>
      <c r="AU55" s="44">
        <v>0</v>
      </c>
      <c r="AV55" s="43">
        <v>116</v>
      </c>
      <c r="AW55" s="11">
        <v>1862</v>
      </c>
      <c r="AX55" s="44">
        <f t="shared" si="16"/>
        <v>16051.724137931036</v>
      </c>
      <c r="AY55" s="50">
        <v>0</v>
      </c>
      <c r="AZ55" s="4">
        <v>0</v>
      </c>
      <c r="BA55" s="51">
        <v>0</v>
      </c>
      <c r="BB55" s="50">
        <v>0</v>
      </c>
      <c r="BC55" s="4">
        <v>0</v>
      </c>
      <c r="BD55" s="51">
        <v>0</v>
      </c>
      <c r="BE55" s="43">
        <v>0</v>
      </c>
      <c r="BF55" s="11">
        <v>0</v>
      </c>
      <c r="BG55" s="44">
        <v>0</v>
      </c>
      <c r="BH55" s="43">
        <v>0</v>
      </c>
      <c r="BI55" s="11">
        <v>0</v>
      </c>
      <c r="BJ55" s="44">
        <v>0</v>
      </c>
      <c r="BK55" s="43">
        <v>0</v>
      </c>
      <c r="BL55" s="11">
        <v>0</v>
      </c>
      <c r="BM55" s="44">
        <v>0</v>
      </c>
      <c r="BN55" s="43">
        <v>0</v>
      </c>
      <c r="BO55" s="11">
        <v>0</v>
      </c>
      <c r="BP55" s="44">
        <v>0</v>
      </c>
      <c r="BQ55" s="43">
        <v>0</v>
      </c>
      <c r="BR55" s="11">
        <v>0</v>
      </c>
      <c r="BS55" s="44">
        <v>0</v>
      </c>
      <c r="BT55" s="43">
        <v>0</v>
      </c>
      <c r="BU55" s="11">
        <v>0</v>
      </c>
      <c r="BV55" s="44">
        <v>0</v>
      </c>
      <c r="BW55" s="43">
        <v>0</v>
      </c>
      <c r="BX55" s="11">
        <v>0</v>
      </c>
      <c r="BY55" s="44">
        <v>0</v>
      </c>
      <c r="BZ55" s="43">
        <v>0</v>
      </c>
      <c r="CA55" s="11">
        <v>0</v>
      </c>
      <c r="CB55" s="44">
        <v>0</v>
      </c>
      <c r="CC55" s="43">
        <v>0</v>
      </c>
      <c r="CD55" s="11">
        <v>0</v>
      </c>
      <c r="CE55" s="44">
        <v>0</v>
      </c>
      <c r="CF55" s="43">
        <v>0</v>
      </c>
      <c r="CG55" s="11">
        <v>0</v>
      </c>
      <c r="CH55" s="44">
        <v>0</v>
      </c>
      <c r="CI55" s="50">
        <v>0</v>
      </c>
      <c r="CJ55" s="4">
        <v>0</v>
      </c>
      <c r="CK55" s="51">
        <v>0</v>
      </c>
      <c r="CL55" s="50">
        <v>0</v>
      </c>
      <c r="CM55" s="4">
        <v>0</v>
      </c>
      <c r="CN55" s="51">
        <f t="shared" si="18"/>
        <v>0</v>
      </c>
      <c r="CO55" s="50">
        <v>0</v>
      </c>
      <c r="CP55" s="4">
        <v>0</v>
      </c>
      <c r="CQ55" s="51">
        <v>0</v>
      </c>
      <c r="CR55" s="50">
        <v>0</v>
      </c>
      <c r="CS55" s="4">
        <v>0</v>
      </c>
      <c r="CT55" s="51">
        <v>0</v>
      </c>
      <c r="CU55" s="50">
        <v>0</v>
      </c>
      <c r="CV55" s="4">
        <v>0</v>
      </c>
      <c r="CW55" s="51">
        <v>0</v>
      </c>
      <c r="CX55" s="43">
        <v>0</v>
      </c>
      <c r="CY55" s="11">
        <v>0</v>
      </c>
      <c r="CZ55" s="44">
        <v>0</v>
      </c>
      <c r="DA55" s="43">
        <v>0</v>
      </c>
      <c r="DB55" s="11">
        <v>0</v>
      </c>
      <c r="DC55" s="44">
        <v>0</v>
      </c>
      <c r="DD55" s="50">
        <v>0</v>
      </c>
      <c r="DE55" s="4">
        <v>0</v>
      </c>
      <c r="DF55" s="51">
        <v>0</v>
      </c>
      <c r="DG55" s="43">
        <v>0</v>
      </c>
      <c r="DH55" s="11">
        <v>0</v>
      </c>
      <c r="DI55" s="44">
        <v>0</v>
      </c>
      <c r="DJ55" s="6">
        <f t="shared" si="19"/>
        <v>932</v>
      </c>
      <c r="DK55" s="14">
        <f t="shared" si="20"/>
        <v>8725</v>
      </c>
      <c r="DL55" s="1"/>
      <c r="DM55" s="2"/>
      <c r="DN55" s="1"/>
      <c r="DO55" s="1"/>
      <c r="DP55" s="1"/>
      <c r="DQ55" s="2"/>
      <c r="DR55" s="1"/>
      <c r="DS55" s="1"/>
      <c r="DT55" s="1"/>
    </row>
    <row r="56" spans="1:199" x14ac:dyDescent="0.25">
      <c r="A56" s="56">
        <v>2012</v>
      </c>
      <c r="B56" s="57" t="s">
        <v>16</v>
      </c>
      <c r="C56" s="43">
        <v>0</v>
      </c>
      <c r="D56" s="11">
        <v>0</v>
      </c>
      <c r="E56" s="44">
        <v>0</v>
      </c>
      <c r="F56" s="50">
        <v>0</v>
      </c>
      <c r="G56" s="4">
        <v>0</v>
      </c>
      <c r="H56" s="51">
        <v>0</v>
      </c>
      <c r="I56" s="43">
        <v>0</v>
      </c>
      <c r="J56" s="11">
        <v>0</v>
      </c>
      <c r="K56" s="44">
        <v>0</v>
      </c>
      <c r="L56" s="43">
        <v>0</v>
      </c>
      <c r="M56" s="11">
        <v>0</v>
      </c>
      <c r="N56" s="44">
        <v>0</v>
      </c>
      <c r="O56" s="43">
        <v>0</v>
      </c>
      <c r="P56" s="11">
        <v>0</v>
      </c>
      <c r="Q56" s="44">
        <v>0</v>
      </c>
      <c r="R56" s="43">
        <v>54</v>
      </c>
      <c r="S56" s="11">
        <v>651</v>
      </c>
      <c r="T56" s="44">
        <f t="shared" si="15"/>
        <v>12055.555555555555</v>
      </c>
      <c r="U56" s="50">
        <v>0</v>
      </c>
      <c r="V56" s="4">
        <v>0</v>
      </c>
      <c r="W56" s="51">
        <v>0</v>
      </c>
      <c r="X56" s="50">
        <v>0</v>
      </c>
      <c r="Y56" s="4">
        <v>0</v>
      </c>
      <c r="Z56" s="51">
        <v>0</v>
      </c>
      <c r="AA56" s="43">
        <v>0</v>
      </c>
      <c r="AB56" s="11">
        <v>0</v>
      </c>
      <c r="AC56" s="44">
        <v>0</v>
      </c>
      <c r="AD56" s="43">
        <v>0</v>
      </c>
      <c r="AE56" s="11">
        <v>0</v>
      </c>
      <c r="AF56" s="44">
        <v>0</v>
      </c>
      <c r="AG56" s="43">
        <v>0</v>
      </c>
      <c r="AH56" s="11">
        <v>0</v>
      </c>
      <c r="AI56" s="44">
        <v>0</v>
      </c>
      <c r="AJ56" s="43">
        <v>0</v>
      </c>
      <c r="AK56" s="11">
        <v>0</v>
      </c>
      <c r="AL56" s="44">
        <v>0</v>
      </c>
      <c r="AM56" s="43">
        <v>360</v>
      </c>
      <c r="AN56" s="11">
        <v>3027</v>
      </c>
      <c r="AO56" s="44">
        <f t="shared" ref="AO56" si="25">AN56/AM56*1000</f>
        <v>8408.3333333333339</v>
      </c>
      <c r="AP56" s="43">
        <v>0</v>
      </c>
      <c r="AQ56" s="11">
        <v>0</v>
      </c>
      <c r="AR56" s="44">
        <v>0</v>
      </c>
      <c r="AS56" s="43">
        <v>0</v>
      </c>
      <c r="AT56" s="11">
        <v>0</v>
      </c>
      <c r="AU56" s="44">
        <v>0</v>
      </c>
      <c r="AV56" s="43">
        <v>0</v>
      </c>
      <c r="AW56" s="11">
        <v>0</v>
      </c>
      <c r="AX56" s="44">
        <v>0</v>
      </c>
      <c r="AY56" s="50">
        <v>0</v>
      </c>
      <c r="AZ56" s="4">
        <v>0</v>
      </c>
      <c r="BA56" s="51">
        <v>0</v>
      </c>
      <c r="BB56" s="50">
        <v>0</v>
      </c>
      <c r="BC56" s="4">
        <v>0</v>
      </c>
      <c r="BD56" s="51">
        <v>0</v>
      </c>
      <c r="BE56" s="43">
        <v>0</v>
      </c>
      <c r="BF56" s="11">
        <v>0</v>
      </c>
      <c r="BG56" s="44">
        <v>0</v>
      </c>
      <c r="BH56" s="43">
        <v>0</v>
      </c>
      <c r="BI56" s="11">
        <v>0</v>
      </c>
      <c r="BJ56" s="44">
        <v>0</v>
      </c>
      <c r="BK56" s="43">
        <v>0</v>
      </c>
      <c r="BL56" s="11">
        <v>0</v>
      </c>
      <c r="BM56" s="44">
        <v>0</v>
      </c>
      <c r="BN56" s="43">
        <v>0</v>
      </c>
      <c r="BO56" s="11">
        <v>0</v>
      </c>
      <c r="BP56" s="44">
        <v>0</v>
      </c>
      <c r="BQ56" s="43">
        <v>0</v>
      </c>
      <c r="BR56" s="11">
        <v>0</v>
      </c>
      <c r="BS56" s="44">
        <v>0</v>
      </c>
      <c r="BT56" s="43">
        <v>0</v>
      </c>
      <c r="BU56" s="11">
        <v>0</v>
      </c>
      <c r="BV56" s="44">
        <v>0</v>
      </c>
      <c r="BW56" s="43">
        <v>0</v>
      </c>
      <c r="BX56" s="11">
        <v>0</v>
      </c>
      <c r="BY56" s="44">
        <v>0</v>
      </c>
      <c r="BZ56" s="43">
        <v>0</v>
      </c>
      <c r="CA56" s="11">
        <v>0</v>
      </c>
      <c r="CB56" s="44">
        <v>0</v>
      </c>
      <c r="CC56" s="43">
        <v>0</v>
      </c>
      <c r="CD56" s="11">
        <v>0</v>
      </c>
      <c r="CE56" s="44">
        <v>0</v>
      </c>
      <c r="CF56" s="43">
        <v>0</v>
      </c>
      <c r="CG56" s="11">
        <v>0</v>
      </c>
      <c r="CH56" s="44">
        <v>0</v>
      </c>
      <c r="CI56" s="50">
        <v>0</v>
      </c>
      <c r="CJ56" s="4">
        <v>0</v>
      </c>
      <c r="CK56" s="51">
        <v>0</v>
      </c>
      <c r="CL56" s="50">
        <v>0</v>
      </c>
      <c r="CM56" s="4">
        <v>0</v>
      </c>
      <c r="CN56" s="51">
        <f t="shared" si="18"/>
        <v>0</v>
      </c>
      <c r="CO56" s="50">
        <v>0</v>
      </c>
      <c r="CP56" s="4">
        <v>0</v>
      </c>
      <c r="CQ56" s="51">
        <v>0</v>
      </c>
      <c r="CR56" s="50">
        <v>0</v>
      </c>
      <c r="CS56" s="4">
        <v>0</v>
      </c>
      <c r="CT56" s="51">
        <v>0</v>
      </c>
      <c r="CU56" s="50">
        <v>0</v>
      </c>
      <c r="CV56" s="4">
        <v>0</v>
      </c>
      <c r="CW56" s="51">
        <v>0</v>
      </c>
      <c r="CX56" s="43">
        <v>0</v>
      </c>
      <c r="CY56" s="11">
        <v>0</v>
      </c>
      <c r="CZ56" s="44">
        <v>0</v>
      </c>
      <c r="DA56" s="43">
        <v>0</v>
      </c>
      <c r="DB56" s="11">
        <v>0</v>
      </c>
      <c r="DC56" s="44">
        <v>0</v>
      </c>
      <c r="DD56" s="50">
        <v>0</v>
      </c>
      <c r="DE56" s="4">
        <v>0</v>
      </c>
      <c r="DF56" s="51">
        <v>0</v>
      </c>
      <c r="DG56" s="43">
        <v>0</v>
      </c>
      <c r="DH56" s="11">
        <v>0</v>
      </c>
      <c r="DI56" s="44">
        <v>0</v>
      </c>
      <c r="DJ56" s="6">
        <f t="shared" si="19"/>
        <v>414</v>
      </c>
      <c r="DK56" s="14">
        <f t="shared" si="20"/>
        <v>3678</v>
      </c>
      <c r="DL56" s="1"/>
      <c r="DM56" s="2"/>
      <c r="DN56" s="1"/>
      <c r="DO56" s="1"/>
      <c r="DP56" s="1"/>
      <c r="DQ56" s="2"/>
      <c r="DR56" s="1"/>
      <c r="DS56" s="1"/>
      <c r="DT56" s="1"/>
    </row>
    <row r="57" spans="1:199" ht="15.75" thickBot="1" x14ac:dyDescent="0.3">
      <c r="A57" s="58"/>
      <c r="B57" s="59" t="s">
        <v>17</v>
      </c>
      <c r="C57" s="46">
        <f>SUM(C45:C56)</f>
        <v>0</v>
      </c>
      <c r="D57" s="35">
        <f>SUM(D45:D56)</f>
        <v>0</v>
      </c>
      <c r="E57" s="47"/>
      <c r="F57" s="46">
        <f>SUM(F45:F56)</f>
        <v>0</v>
      </c>
      <c r="G57" s="35">
        <f>SUM(G45:G56)</f>
        <v>0</v>
      </c>
      <c r="H57" s="47"/>
      <c r="I57" s="46">
        <f>SUM(I45:I56)</f>
        <v>0</v>
      </c>
      <c r="J57" s="35">
        <f>SUM(J45:J56)</f>
        <v>0</v>
      </c>
      <c r="K57" s="47"/>
      <c r="L57" s="46">
        <f>SUM(L45:L56)</f>
        <v>0</v>
      </c>
      <c r="M57" s="35">
        <f>SUM(M45:M56)</f>
        <v>0</v>
      </c>
      <c r="N57" s="47"/>
      <c r="O57" s="46">
        <f>SUM(O45:O56)</f>
        <v>0</v>
      </c>
      <c r="P57" s="35">
        <f>SUM(P45:P56)</f>
        <v>0</v>
      </c>
      <c r="Q57" s="47"/>
      <c r="R57" s="46">
        <f>SUM(R45:R56)</f>
        <v>13184</v>
      </c>
      <c r="S57" s="35">
        <f>SUM(S45:S56)</f>
        <v>85114</v>
      </c>
      <c r="T57" s="47"/>
      <c r="U57" s="46">
        <f>SUM(U45:U56)</f>
        <v>0</v>
      </c>
      <c r="V57" s="35">
        <f>SUM(V45:V56)</f>
        <v>0</v>
      </c>
      <c r="W57" s="47"/>
      <c r="X57" s="46">
        <f>SUM(X45:X56)</f>
        <v>0</v>
      </c>
      <c r="Y57" s="35">
        <f>SUM(Y45:Y56)</f>
        <v>0</v>
      </c>
      <c r="Z57" s="47"/>
      <c r="AA57" s="46">
        <f>SUM(AA45:AA56)</f>
        <v>0</v>
      </c>
      <c r="AB57" s="35">
        <f>SUM(AB45:AB56)</f>
        <v>0</v>
      </c>
      <c r="AC57" s="47"/>
      <c r="AD57" s="46">
        <f>SUM(AD45:AD56)</f>
        <v>0</v>
      </c>
      <c r="AE57" s="35">
        <f>SUM(AE45:AE56)</f>
        <v>0</v>
      </c>
      <c r="AF57" s="47"/>
      <c r="AG57" s="46">
        <f>SUM(AG45:AG56)</f>
        <v>0</v>
      </c>
      <c r="AH57" s="35">
        <f>SUM(AH45:AH56)</f>
        <v>0</v>
      </c>
      <c r="AI57" s="47"/>
      <c r="AJ57" s="46">
        <f>SUM(AJ45:AJ56)</f>
        <v>6</v>
      </c>
      <c r="AK57" s="35">
        <f>SUM(AK45:AK56)</f>
        <v>106</v>
      </c>
      <c r="AL57" s="47"/>
      <c r="AM57" s="46">
        <f>SUM(AM45:AM56)</f>
        <v>360</v>
      </c>
      <c r="AN57" s="35">
        <f>SUM(AN45:AN56)</f>
        <v>3027</v>
      </c>
      <c r="AO57" s="47"/>
      <c r="AP57" s="46">
        <f>SUM(AP45:AP56)</f>
        <v>0</v>
      </c>
      <c r="AQ57" s="35">
        <f>SUM(AQ45:AQ56)</f>
        <v>0</v>
      </c>
      <c r="AR57" s="47"/>
      <c r="AS57" s="46">
        <f>SUM(AS45:AS56)</f>
        <v>0</v>
      </c>
      <c r="AT57" s="35">
        <f>SUM(AT45:AT56)</f>
        <v>0</v>
      </c>
      <c r="AU57" s="47"/>
      <c r="AV57" s="46">
        <f>SUM(AV45:AV56)</f>
        <v>684</v>
      </c>
      <c r="AW57" s="35">
        <f>SUM(AW45:AW56)</f>
        <v>7263</v>
      </c>
      <c r="AX57" s="47"/>
      <c r="AY57" s="46">
        <f>SUM(AY45:AY56)</f>
        <v>0</v>
      </c>
      <c r="AZ57" s="35">
        <f>SUM(AZ45:AZ56)</f>
        <v>0</v>
      </c>
      <c r="BA57" s="47"/>
      <c r="BB57" s="46">
        <f>SUM(BB45:BB56)</f>
        <v>0</v>
      </c>
      <c r="BC57" s="35">
        <f>SUM(BC45:BC56)</f>
        <v>0</v>
      </c>
      <c r="BD57" s="47"/>
      <c r="BE57" s="46">
        <f>SUM(BE45:BE56)</f>
        <v>0</v>
      </c>
      <c r="BF57" s="35">
        <f>SUM(BF45:BF56)</f>
        <v>0</v>
      </c>
      <c r="BG57" s="47"/>
      <c r="BH57" s="46">
        <f>SUM(BH45:BH56)</f>
        <v>0</v>
      </c>
      <c r="BI57" s="35">
        <f>SUM(BI45:BI56)</f>
        <v>0</v>
      </c>
      <c r="BJ57" s="47"/>
      <c r="BK57" s="46">
        <f>SUM(BK45:BK56)</f>
        <v>42753</v>
      </c>
      <c r="BL57" s="35">
        <f>SUM(BL45:BL56)</f>
        <v>215986</v>
      </c>
      <c r="BM57" s="47"/>
      <c r="BN57" s="46">
        <f>SUM(BN45:BN56)</f>
        <v>5</v>
      </c>
      <c r="BO57" s="35">
        <f>SUM(BO45:BO56)</f>
        <v>27</v>
      </c>
      <c r="BP57" s="47"/>
      <c r="BQ57" s="46">
        <f>SUM(BQ45:BQ56)</f>
        <v>0</v>
      </c>
      <c r="BR57" s="35">
        <f>SUM(BR45:BR56)</f>
        <v>0</v>
      </c>
      <c r="BS57" s="47"/>
      <c r="BT57" s="46">
        <f>SUM(BT45:BT56)</f>
        <v>0</v>
      </c>
      <c r="BU57" s="35">
        <f>SUM(BU45:BU56)</f>
        <v>0</v>
      </c>
      <c r="BV57" s="47"/>
      <c r="BW57" s="46">
        <f>SUM(BW45:BW56)</f>
        <v>0</v>
      </c>
      <c r="BX57" s="35">
        <f>SUM(BX45:BX56)</f>
        <v>0</v>
      </c>
      <c r="BY57" s="47"/>
      <c r="BZ57" s="46">
        <f>SUM(BZ45:BZ56)</f>
        <v>61530</v>
      </c>
      <c r="CA57" s="35">
        <f>SUM(CA45:CA56)</f>
        <v>309835</v>
      </c>
      <c r="CB57" s="47"/>
      <c r="CC57" s="46">
        <f>SUM(CC45:CC56)</f>
        <v>0</v>
      </c>
      <c r="CD57" s="35">
        <f>SUM(CD45:CD56)</f>
        <v>0</v>
      </c>
      <c r="CE57" s="47"/>
      <c r="CF57" s="46">
        <f>SUM(CF45:CF56)</f>
        <v>0</v>
      </c>
      <c r="CG57" s="35">
        <f>SUM(CG45:CG56)</f>
        <v>0</v>
      </c>
      <c r="CH57" s="47"/>
      <c r="CI57" s="46">
        <f>SUM(CI45:CI56)</f>
        <v>0</v>
      </c>
      <c r="CJ57" s="35">
        <f>SUM(CJ45:CJ56)</f>
        <v>0</v>
      </c>
      <c r="CK57" s="47"/>
      <c r="CL57" s="46">
        <f t="shared" ref="CL57:CM57" si="26">SUM(CL45:CL56)</f>
        <v>0</v>
      </c>
      <c r="CM57" s="35">
        <f t="shared" si="26"/>
        <v>0</v>
      </c>
      <c r="CN57" s="47"/>
      <c r="CO57" s="46">
        <f>SUM(CO45:CO56)</f>
        <v>0</v>
      </c>
      <c r="CP57" s="35">
        <f>SUM(CP45:CP56)</f>
        <v>0</v>
      </c>
      <c r="CQ57" s="47"/>
      <c r="CR57" s="46">
        <f>SUM(CR45:CR56)</f>
        <v>0</v>
      </c>
      <c r="CS57" s="35">
        <f>SUM(CS45:CS56)</f>
        <v>0</v>
      </c>
      <c r="CT57" s="47"/>
      <c r="CU57" s="46">
        <f>SUM(CU45:CU56)</f>
        <v>0</v>
      </c>
      <c r="CV57" s="35">
        <f>SUM(CV45:CV56)</f>
        <v>0</v>
      </c>
      <c r="CW57" s="47"/>
      <c r="CX57" s="46">
        <f>SUM(CX45:CX56)</f>
        <v>0</v>
      </c>
      <c r="CY57" s="35">
        <f>SUM(CY45:CY56)</f>
        <v>0</v>
      </c>
      <c r="CZ57" s="47"/>
      <c r="DA57" s="46">
        <f>SUM(DA45:DA56)</f>
        <v>0</v>
      </c>
      <c r="DB57" s="35">
        <f>SUM(DB45:DB56)</f>
        <v>0</v>
      </c>
      <c r="DC57" s="47"/>
      <c r="DD57" s="46">
        <f>SUM(DD45:DD56)</f>
        <v>0</v>
      </c>
      <c r="DE57" s="35">
        <f>SUM(DE45:DE56)</f>
        <v>0</v>
      </c>
      <c r="DF57" s="47"/>
      <c r="DG57" s="46">
        <f>SUM(DG45:DG56)</f>
        <v>20913</v>
      </c>
      <c r="DH57" s="35">
        <f>SUM(DH45:DH56)</f>
        <v>96995</v>
      </c>
      <c r="DI57" s="47"/>
      <c r="DJ57" s="36">
        <f>SUM(DJ45:DJ56)</f>
        <v>139435</v>
      </c>
      <c r="DK57" s="37">
        <f>SUM(DK45:DK56)</f>
        <v>718353</v>
      </c>
      <c r="DL57" s="1"/>
      <c r="DM57" s="2"/>
      <c r="DN57" s="1"/>
      <c r="DO57" s="1"/>
      <c r="DP57" s="1"/>
      <c r="DQ57" s="2"/>
      <c r="DR57" s="1"/>
      <c r="DS57" s="1"/>
      <c r="DT57" s="1"/>
      <c r="DY57" s="5"/>
      <c r="ED57" s="5"/>
      <c r="EI57" s="5"/>
      <c r="EN57" s="5"/>
      <c r="ES57" s="5"/>
      <c r="EX57" s="5"/>
      <c r="FC57" s="5"/>
      <c r="FH57" s="5"/>
      <c r="FM57" s="5"/>
      <c r="FR57" s="5"/>
      <c r="FW57" s="5"/>
      <c r="GB57" s="5"/>
      <c r="GG57" s="5"/>
      <c r="GL57" s="5"/>
      <c r="GQ57" s="5"/>
    </row>
    <row r="58" spans="1:199" x14ac:dyDescent="0.25">
      <c r="A58" s="56">
        <v>2013</v>
      </c>
      <c r="B58" s="57" t="s">
        <v>5</v>
      </c>
      <c r="C58" s="43">
        <v>0</v>
      </c>
      <c r="D58" s="11">
        <v>0</v>
      </c>
      <c r="E58" s="44">
        <v>0</v>
      </c>
      <c r="F58" s="48">
        <v>0</v>
      </c>
      <c r="G58" s="20">
        <v>0</v>
      </c>
      <c r="H58" s="51">
        <v>0</v>
      </c>
      <c r="I58" s="43">
        <v>0</v>
      </c>
      <c r="J58" s="11">
        <v>0</v>
      </c>
      <c r="K58" s="44">
        <v>0</v>
      </c>
      <c r="L58" s="43">
        <v>0</v>
      </c>
      <c r="M58" s="11">
        <v>0</v>
      </c>
      <c r="N58" s="44">
        <v>0</v>
      </c>
      <c r="O58" s="43">
        <v>0</v>
      </c>
      <c r="P58" s="11">
        <v>0</v>
      </c>
      <c r="Q58" s="44">
        <v>0</v>
      </c>
      <c r="R58" s="45">
        <v>50</v>
      </c>
      <c r="S58" s="12">
        <v>336</v>
      </c>
      <c r="T58" s="44">
        <f t="shared" ref="T58" si="27">S58/R58*1000</f>
        <v>6720</v>
      </c>
      <c r="U58" s="48">
        <v>0</v>
      </c>
      <c r="V58" s="20">
        <v>0</v>
      </c>
      <c r="W58" s="51">
        <v>0</v>
      </c>
      <c r="X58" s="48">
        <v>0</v>
      </c>
      <c r="Y58" s="20">
        <v>0</v>
      </c>
      <c r="Z58" s="51">
        <v>0</v>
      </c>
      <c r="AA58" s="43">
        <v>0</v>
      </c>
      <c r="AB58" s="11">
        <v>0</v>
      </c>
      <c r="AC58" s="44">
        <v>0</v>
      </c>
      <c r="AD58" s="43">
        <v>0</v>
      </c>
      <c r="AE58" s="11">
        <v>0</v>
      </c>
      <c r="AF58" s="44">
        <v>0</v>
      </c>
      <c r="AG58" s="43">
        <v>0</v>
      </c>
      <c r="AH58" s="11">
        <v>0</v>
      </c>
      <c r="AI58" s="44">
        <v>0</v>
      </c>
      <c r="AJ58" s="43">
        <v>1</v>
      </c>
      <c r="AK58" s="11">
        <v>19</v>
      </c>
      <c r="AL58" s="44">
        <f t="shared" ref="AL58" si="28">AK58/AJ58*1000</f>
        <v>19000</v>
      </c>
      <c r="AM58" s="43">
        <v>0</v>
      </c>
      <c r="AN58" s="11">
        <v>0</v>
      </c>
      <c r="AO58" s="44">
        <v>0</v>
      </c>
      <c r="AP58" s="43">
        <v>0</v>
      </c>
      <c r="AQ58" s="11">
        <v>0</v>
      </c>
      <c r="AR58" s="44">
        <v>0</v>
      </c>
      <c r="AS58" s="43">
        <v>0</v>
      </c>
      <c r="AT58" s="11">
        <v>0</v>
      </c>
      <c r="AU58" s="44">
        <v>0</v>
      </c>
      <c r="AV58" s="43">
        <v>0</v>
      </c>
      <c r="AW58" s="11">
        <v>0</v>
      </c>
      <c r="AX58" s="44">
        <v>0</v>
      </c>
      <c r="AY58" s="48">
        <v>0</v>
      </c>
      <c r="AZ58" s="20">
        <v>0</v>
      </c>
      <c r="BA58" s="51">
        <v>0</v>
      </c>
      <c r="BB58" s="48">
        <v>0</v>
      </c>
      <c r="BC58" s="20">
        <v>0</v>
      </c>
      <c r="BD58" s="51">
        <v>0</v>
      </c>
      <c r="BE58" s="43">
        <v>0</v>
      </c>
      <c r="BF58" s="11">
        <v>0</v>
      </c>
      <c r="BG58" s="44">
        <v>0</v>
      </c>
      <c r="BH58" s="43">
        <v>0</v>
      </c>
      <c r="BI58" s="11">
        <v>0</v>
      </c>
      <c r="BJ58" s="44">
        <v>0</v>
      </c>
      <c r="BK58" s="43">
        <v>0</v>
      </c>
      <c r="BL58" s="11">
        <v>0</v>
      </c>
      <c r="BM58" s="44">
        <v>0</v>
      </c>
      <c r="BN58" s="43">
        <v>0</v>
      </c>
      <c r="BO58" s="11">
        <v>0</v>
      </c>
      <c r="BP58" s="44">
        <v>0</v>
      </c>
      <c r="BQ58" s="43">
        <v>0</v>
      </c>
      <c r="BR58" s="11">
        <v>0</v>
      </c>
      <c r="BS58" s="44">
        <v>0</v>
      </c>
      <c r="BT58" s="43">
        <v>0</v>
      </c>
      <c r="BU58" s="11">
        <v>0</v>
      </c>
      <c r="BV58" s="44">
        <v>0</v>
      </c>
      <c r="BW58" s="43">
        <v>0</v>
      </c>
      <c r="BX58" s="11">
        <v>0</v>
      </c>
      <c r="BY58" s="44">
        <v>0</v>
      </c>
      <c r="BZ58" s="43">
        <v>10860</v>
      </c>
      <c r="CA58" s="11">
        <v>53588</v>
      </c>
      <c r="CB58" s="44">
        <f t="shared" ref="CB58:CB59" si="29">CA58/BZ58*1000</f>
        <v>4934.4383057090236</v>
      </c>
      <c r="CC58" s="43">
        <v>0</v>
      </c>
      <c r="CD58" s="11">
        <v>0</v>
      </c>
      <c r="CE58" s="44">
        <v>0</v>
      </c>
      <c r="CF58" s="43">
        <v>0</v>
      </c>
      <c r="CG58" s="11">
        <v>0</v>
      </c>
      <c r="CH58" s="44">
        <v>0</v>
      </c>
      <c r="CI58" s="48">
        <v>0</v>
      </c>
      <c r="CJ58" s="20">
        <v>0</v>
      </c>
      <c r="CK58" s="51">
        <v>0</v>
      </c>
      <c r="CL58" s="48">
        <v>0</v>
      </c>
      <c r="CM58" s="20">
        <v>0</v>
      </c>
      <c r="CN58" s="51">
        <f t="shared" ref="CN58:CN121" si="30">IF(CL58=0,0,CM58/CL58*1000)</f>
        <v>0</v>
      </c>
      <c r="CO58" s="48">
        <v>0</v>
      </c>
      <c r="CP58" s="20">
        <v>0</v>
      </c>
      <c r="CQ58" s="51">
        <v>0</v>
      </c>
      <c r="CR58" s="48">
        <v>0</v>
      </c>
      <c r="CS58" s="20">
        <v>0</v>
      </c>
      <c r="CT58" s="51">
        <v>0</v>
      </c>
      <c r="CU58" s="48">
        <v>0</v>
      </c>
      <c r="CV58" s="20">
        <v>0</v>
      </c>
      <c r="CW58" s="51">
        <v>0</v>
      </c>
      <c r="CX58" s="43">
        <v>0</v>
      </c>
      <c r="CY58" s="11">
        <v>0</v>
      </c>
      <c r="CZ58" s="44">
        <v>0</v>
      </c>
      <c r="DA58" s="43">
        <v>0</v>
      </c>
      <c r="DB58" s="11">
        <v>0</v>
      </c>
      <c r="DC58" s="44">
        <v>0</v>
      </c>
      <c r="DD58" s="50">
        <v>0</v>
      </c>
      <c r="DE58" s="4">
        <v>0</v>
      </c>
      <c r="DF58" s="51">
        <v>0</v>
      </c>
      <c r="DG58" s="43">
        <v>6037</v>
      </c>
      <c r="DH58" s="11">
        <v>28606</v>
      </c>
      <c r="DI58" s="44">
        <f t="shared" ref="DI58" si="31">DH58/DG58*1000</f>
        <v>4738.4462481364917</v>
      </c>
      <c r="DJ58" s="6">
        <f t="shared" ref="DJ58:DJ70" si="32">I58+L58+O58+R58+AD58+AG58+AJ58+AM58+AP58+AV58+BK58+BN58+BQ58+BT58+BW58+BZ58+CC58+CF58+DG58+AS58</f>
        <v>16948</v>
      </c>
      <c r="DK58" s="13">
        <f t="shared" ref="DK58:DK70" si="33">J58+M58+P58+S58+AE58+AH58+AK58+AN58+AQ58+AW58+BL58+BO58+BR58+BU58+BX58+CA58+CD58+CG58+DH58+AT58</f>
        <v>82549</v>
      </c>
    </row>
    <row r="59" spans="1:199" x14ac:dyDescent="0.25">
      <c r="A59" s="56">
        <v>2013</v>
      </c>
      <c r="B59" s="57" t="s">
        <v>6</v>
      </c>
      <c r="C59" s="43">
        <v>0</v>
      </c>
      <c r="D59" s="11">
        <v>0</v>
      </c>
      <c r="E59" s="44">
        <v>0</v>
      </c>
      <c r="F59" s="50">
        <v>0</v>
      </c>
      <c r="G59" s="4">
        <v>0</v>
      </c>
      <c r="H59" s="51">
        <v>0</v>
      </c>
      <c r="I59" s="43">
        <v>0</v>
      </c>
      <c r="J59" s="11">
        <v>0</v>
      </c>
      <c r="K59" s="44">
        <v>0</v>
      </c>
      <c r="L59" s="43">
        <v>0</v>
      </c>
      <c r="M59" s="11">
        <v>0</v>
      </c>
      <c r="N59" s="44">
        <v>0</v>
      </c>
      <c r="O59" s="43">
        <v>0</v>
      </c>
      <c r="P59" s="11">
        <v>0</v>
      </c>
      <c r="Q59" s="44">
        <v>0</v>
      </c>
      <c r="R59" s="43">
        <v>0</v>
      </c>
      <c r="S59" s="11">
        <v>0</v>
      </c>
      <c r="T59" s="44">
        <v>0</v>
      </c>
      <c r="U59" s="50">
        <v>0</v>
      </c>
      <c r="V59" s="4">
        <v>0</v>
      </c>
      <c r="W59" s="51">
        <v>0</v>
      </c>
      <c r="X59" s="50">
        <v>0</v>
      </c>
      <c r="Y59" s="4">
        <v>0</v>
      </c>
      <c r="Z59" s="51">
        <v>0</v>
      </c>
      <c r="AA59" s="43">
        <v>0</v>
      </c>
      <c r="AB59" s="11">
        <v>0</v>
      </c>
      <c r="AC59" s="44">
        <v>0</v>
      </c>
      <c r="AD59" s="43">
        <v>0</v>
      </c>
      <c r="AE59" s="11">
        <v>0</v>
      </c>
      <c r="AF59" s="44">
        <v>0</v>
      </c>
      <c r="AG59" s="43">
        <v>0</v>
      </c>
      <c r="AH59" s="11">
        <v>0</v>
      </c>
      <c r="AI59" s="44">
        <v>0</v>
      </c>
      <c r="AJ59" s="43">
        <v>0</v>
      </c>
      <c r="AK59" s="11">
        <v>0</v>
      </c>
      <c r="AL59" s="44">
        <v>0</v>
      </c>
      <c r="AM59" s="43">
        <v>0</v>
      </c>
      <c r="AN59" s="11">
        <v>0</v>
      </c>
      <c r="AO59" s="44">
        <v>0</v>
      </c>
      <c r="AP59" s="43">
        <v>0</v>
      </c>
      <c r="AQ59" s="11">
        <v>0</v>
      </c>
      <c r="AR59" s="44">
        <v>0</v>
      </c>
      <c r="AS59" s="43">
        <v>0</v>
      </c>
      <c r="AT59" s="11">
        <v>0</v>
      </c>
      <c r="AU59" s="44">
        <v>0</v>
      </c>
      <c r="AV59" s="43">
        <v>63</v>
      </c>
      <c r="AW59" s="11">
        <v>618</v>
      </c>
      <c r="AX59" s="44">
        <f t="shared" ref="AX59:AX63" si="34">AW59/AV59*1000</f>
        <v>9809.523809523811</v>
      </c>
      <c r="AY59" s="50">
        <v>0</v>
      </c>
      <c r="AZ59" s="4">
        <v>0</v>
      </c>
      <c r="BA59" s="51">
        <v>0</v>
      </c>
      <c r="BB59" s="50">
        <v>0</v>
      </c>
      <c r="BC59" s="4">
        <v>0</v>
      </c>
      <c r="BD59" s="51">
        <v>0</v>
      </c>
      <c r="BE59" s="43">
        <v>0</v>
      </c>
      <c r="BF59" s="11">
        <v>0</v>
      </c>
      <c r="BG59" s="44">
        <v>0</v>
      </c>
      <c r="BH59" s="43">
        <v>0</v>
      </c>
      <c r="BI59" s="11">
        <v>0</v>
      </c>
      <c r="BJ59" s="44">
        <v>0</v>
      </c>
      <c r="BK59" s="43">
        <v>0</v>
      </c>
      <c r="BL59" s="11">
        <v>0</v>
      </c>
      <c r="BM59" s="44">
        <v>0</v>
      </c>
      <c r="BN59" s="43">
        <v>0</v>
      </c>
      <c r="BO59" s="11">
        <v>0</v>
      </c>
      <c r="BP59" s="44">
        <v>0</v>
      </c>
      <c r="BQ59" s="43">
        <v>0</v>
      </c>
      <c r="BR59" s="11">
        <v>0</v>
      </c>
      <c r="BS59" s="44">
        <v>0</v>
      </c>
      <c r="BT59" s="43">
        <v>0</v>
      </c>
      <c r="BU59" s="11">
        <v>0</v>
      </c>
      <c r="BV59" s="44">
        <v>0</v>
      </c>
      <c r="BW59" s="43">
        <v>0</v>
      </c>
      <c r="BX59" s="11">
        <v>0</v>
      </c>
      <c r="BY59" s="44">
        <v>0</v>
      </c>
      <c r="BZ59" s="43">
        <v>8400</v>
      </c>
      <c r="CA59" s="11">
        <v>40326</v>
      </c>
      <c r="CB59" s="44">
        <f t="shared" si="29"/>
        <v>4800.7142857142862</v>
      </c>
      <c r="CC59" s="43">
        <v>0</v>
      </c>
      <c r="CD59" s="11">
        <v>0</v>
      </c>
      <c r="CE59" s="44">
        <v>0</v>
      </c>
      <c r="CF59" s="43">
        <v>0</v>
      </c>
      <c r="CG59" s="11">
        <v>0</v>
      </c>
      <c r="CH59" s="44">
        <v>0</v>
      </c>
      <c r="CI59" s="50">
        <v>0</v>
      </c>
      <c r="CJ59" s="4">
        <v>0</v>
      </c>
      <c r="CK59" s="51">
        <v>0</v>
      </c>
      <c r="CL59" s="50">
        <v>0</v>
      </c>
      <c r="CM59" s="4">
        <v>0</v>
      </c>
      <c r="CN59" s="51">
        <f t="shared" si="30"/>
        <v>0</v>
      </c>
      <c r="CO59" s="50">
        <v>0</v>
      </c>
      <c r="CP59" s="4">
        <v>0</v>
      </c>
      <c r="CQ59" s="51">
        <v>0</v>
      </c>
      <c r="CR59" s="50">
        <v>0</v>
      </c>
      <c r="CS59" s="4">
        <v>0</v>
      </c>
      <c r="CT59" s="51">
        <v>0</v>
      </c>
      <c r="CU59" s="50">
        <v>0</v>
      </c>
      <c r="CV59" s="4">
        <v>0</v>
      </c>
      <c r="CW59" s="51">
        <v>0</v>
      </c>
      <c r="CX59" s="43">
        <v>0</v>
      </c>
      <c r="CY59" s="11">
        <v>0</v>
      </c>
      <c r="CZ59" s="44">
        <v>0</v>
      </c>
      <c r="DA59" s="43">
        <v>0</v>
      </c>
      <c r="DB59" s="11">
        <v>0</v>
      </c>
      <c r="DC59" s="44">
        <v>0</v>
      </c>
      <c r="DD59" s="50">
        <v>0</v>
      </c>
      <c r="DE59" s="4">
        <v>0</v>
      </c>
      <c r="DF59" s="51">
        <v>0</v>
      </c>
      <c r="DG59" s="43">
        <v>0</v>
      </c>
      <c r="DH59" s="11">
        <v>0</v>
      </c>
      <c r="DI59" s="44">
        <v>0</v>
      </c>
      <c r="DJ59" s="6">
        <f t="shared" si="32"/>
        <v>8463</v>
      </c>
      <c r="DK59" s="13">
        <f t="shared" si="33"/>
        <v>40944</v>
      </c>
    </row>
    <row r="60" spans="1:199" x14ac:dyDescent="0.25">
      <c r="A60" s="56">
        <v>2013</v>
      </c>
      <c r="B60" s="57" t="s">
        <v>7</v>
      </c>
      <c r="C60" s="43">
        <v>0</v>
      </c>
      <c r="D60" s="11">
        <v>0</v>
      </c>
      <c r="E60" s="44">
        <v>0</v>
      </c>
      <c r="F60" s="50">
        <v>0</v>
      </c>
      <c r="G60" s="4">
        <v>0</v>
      </c>
      <c r="H60" s="51">
        <v>0</v>
      </c>
      <c r="I60" s="43">
        <v>0</v>
      </c>
      <c r="J60" s="11">
        <v>0</v>
      </c>
      <c r="K60" s="44">
        <v>0</v>
      </c>
      <c r="L60" s="43">
        <v>0</v>
      </c>
      <c r="M60" s="11">
        <v>0</v>
      </c>
      <c r="N60" s="44">
        <v>0</v>
      </c>
      <c r="O60" s="43">
        <v>0</v>
      </c>
      <c r="P60" s="11">
        <v>0</v>
      </c>
      <c r="Q60" s="44">
        <v>0</v>
      </c>
      <c r="R60" s="45">
        <v>0</v>
      </c>
      <c r="S60" s="12">
        <v>6</v>
      </c>
      <c r="T60" s="44">
        <v>0</v>
      </c>
      <c r="U60" s="50">
        <v>0</v>
      </c>
      <c r="V60" s="4">
        <v>0</v>
      </c>
      <c r="W60" s="51">
        <v>0</v>
      </c>
      <c r="X60" s="50">
        <v>0</v>
      </c>
      <c r="Y60" s="4">
        <v>0</v>
      </c>
      <c r="Z60" s="51">
        <v>0</v>
      </c>
      <c r="AA60" s="43">
        <v>0</v>
      </c>
      <c r="AB60" s="11">
        <v>0</v>
      </c>
      <c r="AC60" s="44">
        <v>0</v>
      </c>
      <c r="AD60" s="43">
        <v>0</v>
      </c>
      <c r="AE60" s="11">
        <v>0</v>
      </c>
      <c r="AF60" s="44">
        <v>0</v>
      </c>
      <c r="AG60" s="43">
        <v>0</v>
      </c>
      <c r="AH60" s="11">
        <v>0</v>
      </c>
      <c r="AI60" s="44">
        <v>0</v>
      </c>
      <c r="AJ60" s="43">
        <v>0</v>
      </c>
      <c r="AK60" s="11">
        <v>0</v>
      </c>
      <c r="AL60" s="44">
        <v>0</v>
      </c>
      <c r="AM60" s="43">
        <v>0</v>
      </c>
      <c r="AN60" s="11">
        <v>0</v>
      </c>
      <c r="AO60" s="44">
        <v>0</v>
      </c>
      <c r="AP60" s="43">
        <v>0</v>
      </c>
      <c r="AQ60" s="11">
        <v>0</v>
      </c>
      <c r="AR60" s="44">
        <v>0</v>
      </c>
      <c r="AS60" s="43">
        <v>0</v>
      </c>
      <c r="AT60" s="11">
        <v>0</v>
      </c>
      <c r="AU60" s="44">
        <v>0</v>
      </c>
      <c r="AV60" s="43">
        <v>199</v>
      </c>
      <c r="AW60" s="11">
        <v>2710</v>
      </c>
      <c r="AX60" s="44">
        <f t="shared" si="34"/>
        <v>13618.090452261305</v>
      </c>
      <c r="AY60" s="50">
        <v>0</v>
      </c>
      <c r="AZ60" s="4">
        <v>0</v>
      </c>
      <c r="BA60" s="51">
        <v>0</v>
      </c>
      <c r="BB60" s="50">
        <v>0</v>
      </c>
      <c r="BC60" s="4">
        <v>0</v>
      </c>
      <c r="BD60" s="51">
        <v>0</v>
      </c>
      <c r="BE60" s="43">
        <v>0</v>
      </c>
      <c r="BF60" s="11">
        <v>0</v>
      </c>
      <c r="BG60" s="44">
        <v>0</v>
      </c>
      <c r="BH60" s="43">
        <v>0</v>
      </c>
      <c r="BI60" s="11">
        <v>0</v>
      </c>
      <c r="BJ60" s="44">
        <v>0</v>
      </c>
      <c r="BK60" s="43">
        <v>0</v>
      </c>
      <c r="BL60" s="11">
        <v>0</v>
      </c>
      <c r="BM60" s="44">
        <v>0</v>
      </c>
      <c r="BN60" s="43">
        <v>0</v>
      </c>
      <c r="BO60" s="11">
        <v>0</v>
      </c>
      <c r="BP60" s="44">
        <v>0</v>
      </c>
      <c r="BQ60" s="43">
        <v>0</v>
      </c>
      <c r="BR60" s="11">
        <v>0</v>
      </c>
      <c r="BS60" s="44">
        <v>0</v>
      </c>
      <c r="BT60" s="43">
        <v>0</v>
      </c>
      <c r="BU60" s="11">
        <v>0</v>
      </c>
      <c r="BV60" s="44">
        <v>0</v>
      </c>
      <c r="BW60" s="43">
        <v>0</v>
      </c>
      <c r="BX60" s="11">
        <v>0</v>
      </c>
      <c r="BY60" s="44">
        <v>0</v>
      </c>
      <c r="BZ60" s="43">
        <v>0</v>
      </c>
      <c r="CA60" s="11">
        <v>0</v>
      </c>
      <c r="CB60" s="44">
        <v>0</v>
      </c>
      <c r="CC60" s="43">
        <v>0</v>
      </c>
      <c r="CD60" s="11">
        <v>0</v>
      </c>
      <c r="CE60" s="44">
        <v>0</v>
      </c>
      <c r="CF60" s="43">
        <v>0</v>
      </c>
      <c r="CG60" s="11">
        <v>0</v>
      </c>
      <c r="CH60" s="44">
        <v>0</v>
      </c>
      <c r="CI60" s="50">
        <v>0</v>
      </c>
      <c r="CJ60" s="4">
        <v>0</v>
      </c>
      <c r="CK60" s="51">
        <v>0</v>
      </c>
      <c r="CL60" s="50">
        <v>0</v>
      </c>
      <c r="CM60" s="4">
        <v>0</v>
      </c>
      <c r="CN60" s="51">
        <f t="shared" si="30"/>
        <v>0</v>
      </c>
      <c r="CO60" s="50">
        <v>0</v>
      </c>
      <c r="CP60" s="4">
        <v>0</v>
      </c>
      <c r="CQ60" s="51">
        <v>0</v>
      </c>
      <c r="CR60" s="50">
        <v>0</v>
      </c>
      <c r="CS60" s="4">
        <v>0</v>
      </c>
      <c r="CT60" s="51">
        <v>0</v>
      </c>
      <c r="CU60" s="50">
        <v>0</v>
      </c>
      <c r="CV60" s="4">
        <v>0</v>
      </c>
      <c r="CW60" s="51">
        <v>0</v>
      </c>
      <c r="CX60" s="43">
        <v>0</v>
      </c>
      <c r="CY60" s="11">
        <v>0</v>
      </c>
      <c r="CZ60" s="44">
        <v>0</v>
      </c>
      <c r="DA60" s="43">
        <v>0</v>
      </c>
      <c r="DB60" s="11">
        <v>0</v>
      </c>
      <c r="DC60" s="44">
        <v>0</v>
      </c>
      <c r="DD60" s="50">
        <v>0</v>
      </c>
      <c r="DE60" s="4">
        <v>0</v>
      </c>
      <c r="DF60" s="51">
        <v>0</v>
      </c>
      <c r="DG60" s="43">
        <v>-76</v>
      </c>
      <c r="DH60" s="11">
        <v>-392</v>
      </c>
      <c r="DI60" s="44">
        <f>DH60/DG60*-1000</f>
        <v>-5157.894736842105</v>
      </c>
      <c r="DJ60" s="6">
        <f t="shared" si="32"/>
        <v>123</v>
      </c>
      <c r="DK60" s="13">
        <f t="shared" si="33"/>
        <v>2324</v>
      </c>
    </row>
    <row r="61" spans="1:199" x14ac:dyDescent="0.25">
      <c r="A61" s="56">
        <v>2013</v>
      </c>
      <c r="B61" s="57" t="s">
        <v>8</v>
      </c>
      <c r="C61" s="43">
        <v>0</v>
      </c>
      <c r="D61" s="11">
        <v>0</v>
      </c>
      <c r="E61" s="44">
        <v>0</v>
      </c>
      <c r="F61" s="50">
        <v>0</v>
      </c>
      <c r="G61" s="4">
        <v>0</v>
      </c>
      <c r="H61" s="51">
        <v>0</v>
      </c>
      <c r="I61" s="43">
        <v>0</v>
      </c>
      <c r="J61" s="11">
        <v>0</v>
      </c>
      <c r="K61" s="44">
        <v>0</v>
      </c>
      <c r="L61" s="43">
        <v>0</v>
      </c>
      <c r="M61" s="11">
        <v>0</v>
      </c>
      <c r="N61" s="44">
        <v>0</v>
      </c>
      <c r="O61" s="43">
        <v>0</v>
      </c>
      <c r="P61" s="11">
        <v>0</v>
      </c>
      <c r="Q61" s="44">
        <v>0</v>
      </c>
      <c r="R61" s="43">
        <v>0</v>
      </c>
      <c r="S61" s="11">
        <v>0</v>
      </c>
      <c r="T61" s="44">
        <v>0</v>
      </c>
      <c r="U61" s="50">
        <v>0</v>
      </c>
      <c r="V61" s="4">
        <v>0</v>
      </c>
      <c r="W61" s="51">
        <v>0</v>
      </c>
      <c r="X61" s="50">
        <v>0</v>
      </c>
      <c r="Y61" s="4">
        <v>0</v>
      </c>
      <c r="Z61" s="51">
        <v>0</v>
      </c>
      <c r="AA61" s="43">
        <v>0</v>
      </c>
      <c r="AB61" s="11">
        <v>0</v>
      </c>
      <c r="AC61" s="44">
        <v>0</v>
      </c>
      <c r="AD61" s="43">
        <v>0</v>
      </c>
      <c r="AE61" s="11">
        <v>0</v>
      </c>
      <c r="AF61" s="44">
        <v>0</v>
      </c>
      <c r="AG61" s="43">
        <v>0</v>
      </c>
      <c r="AH61" s="11">
        <v>0</v>
      </c>
      <c r="AI61" s="44">
        <v>0</v>
      </c>
      <c r="AJ61" s="43">
        <v>0</v>
      </c>
      <c r="AK61" s="11">
        <v>0</v>
      </c>
      <c r="AL61" s="44">
        <v>0</v>
      </c>
      <c r="AM61" s="43">
        <v>0</v>
      </c>
      <c r="AN61" s="11">
        <v>0</v>
      </c>
      <c r="AO61" s="44">
        <v>0</v>
      </c>
      <c r="AP61" s="43">
        <v>0</v>
      </c>
      <c r="AQ61" s="11">
        <v>0</v>
      </c>
      <c r="AR61" s="44">
        <v>0</v>
      </c>
      <c r="AS61" s="43">
        <v>0</v>
      </c>
      <c r="AT61" s="11">
        <v>0</v>
      </c>
      <c r="AU61" s="44">
        <v>0</v>
      </c>
      <c r="AV61" s="43">
        <v>10</v>
      </c>
      <c r="AW61" s="11">
        <v>130</v>
      </c>
      <c r="AX61" s="44">
        <f t="shared" si="34"/>
        <v>13000</v>
      </c>
      <c r="AY61" s="50">
        <v>0</v>
      </c>
      <c r="AZ61" s="4">
        <v>0</v>
      </c>
      <c r="BA61" s="51">
        <v>0</v>
      </c>
      <c r="BB61" s="50">
        <v>0</v>
      </c>
      <c r="BC61" s="4">
        <v>0</v>
      </c>
      <c r="BD61" s="51">
        <v>0</v>
      </c>
      <c r="BE61" s="43">
        <v>0</v>
      </c>
      <c r="BF61" s="11">
        <v>0</v>
      </c>
      <c r="BG61" s="44">
        <v>0</v>
      </c>
      <c r="BH61" s="43">
        <v>0</v>
      </c>
      <c r="BI61" s="11">
        <v>0</v>
      </c>
      <c r="BJ61" s="44">
        <v>0</v>
      </c>
      <c r="BK61" s="43">
        <v>0</v>
      </c>
      <c r="BL61" s="11">
        <v>0</v>
      </c>
      <c r="BM61" s="44">
        <v>0</v>
      </c>
      <c r="BN61" s="43">
        <v>0</v>
      </c>
      <c r="BO61" s="11">
        <v>0</v>
      </c>
      <c r="BP61" s="44">
        <v>0</v>
      </c>
      <c r="BQ61" s="43">
        <v>0</v>
      </c>
      <c r="BR61" s="11">
        <v>0</v>
      </c>
      <c r="BS61" s="44">
        <v>0</v>
      </c>
      <c r="BT61" s="43">
        <v>0</v>
      </c>
      <c r="BU61" s="11">
        <v>0</v>
      </c>
      <c r="BV61" s="44">
        <v>0</v>
      </c>
      <c r="BW61" s="43">
        <v>0</v>
      </c>
      <c r="BX61" s="11">
        <v>0</v>
      </c>
      <c r="BY61" s="44">
        <v>0</v>
      </c>
      <c r="BZ61" s="43">
        <v>0</v>
      </c>
      <c r="CA61" s="11">
        <v>0</v>
      </c>
      <c r="CB61" s="44">
        <v>0</v>
      </c>
      <c r="CC61" s="43">
        <v>0</v>
      </c>
      <c r="CD61" s="11">
        <v>0</v>
      </c>
      <c r="CE61" s="44">
        <v>0</v>
      </c>
      <c r="CF61" s="43">
        <v>0</v>
      </c>
      <c r="CG61" s="11">
        <v>0</v>
      </c>
      <c r="CH61" s="44">
        <v>0</v>
      </c>
      <c r="CI61" s="50">
        <v>0</v>
      </c>
      <c r="CJ61" s="4">
        <v>0</v>
      </c>
      <c r="CK61" s="51">
        <v>0</v>
      </c>
      <c r="CL61" s="50">
        <v>0</v>
      </c>
      <c r="CM61" s="4">
        <v>0</v>
      </c>
      <c r="CN61" s="51">
        <f t="shared" si="30"/>
        <v>0</v>
      </c>
      <c r="CO61" s="50">
        <v>0</v>
      </c>
      <c r="CP61" s="4">
        <v>0</v>
      </c>
      <c r="CQ61" s="51">
        <v>0</v>
      </c>
      <c r="CR61" s="50">
        <v>0</v>
      </c>
      <c r="CS61" s="4">
        <v>0</v>
      </c>
      <c r="CT61" s="51">
        <v>0</v>
      </c>
      <c r="CU61" s="50">
        <v>0</v>
      </c>
      <c r="CV61" s="4">
        <v>0</v>
      </c>
      <c r="CW61" s="51">
        <v>0</v>
      </c>
      <c r="CX61" s="43">
        <v>0</v>
      </c>
      <c r="CY61" s="11">
        <v>0</v>
      </c>
      <c r="CZ61" s="44">
        <v>0</v>
      </c>
      <c r="DA61" s="43">
        <v>0</v>
      </c>
      <c r="DB61" s="11">
        <v>0</v>
      </c>
      <c r="DC61" s="44">
        <v>0</v>
      </c>
      <c r="DD61" s="50">
        <v>0</v>
      </c>
      <c r="DE61" s="4">
        <v>0</v>
      </c>
      <c r="DF61" s="51">
        <v>0</v>
      </c>
      <c r="DG61" s="43">
        <v>0</v>
      </c>
      <c r="DH61" s="11">
        <v>0</v>
      </c>
      <c r="DI61" s="44">
        <v>0</v>
      </c>
      <c r="DJ61" s="6">
        <f t="shared" si="32"/>
        <v>10</v>
      </c>
      <c r="DK61" s="13">
        <f t="shared" si="33"/>
        <v>130</v>
      </c>
    </row>
    <row r="62" spans="1:199" x14ac:dyDescent="0.25">
      <c r="A62" s="56">
        <v>2013</v>
      </c>
      <c r="B62" s="57" t="s">
        <v>9</v>
      </c>
      <c r="C62" s="43">
        <v>0</v>
      </c>
      <c r="D62" s="11">
        <v>0</v>
      </c>
      <c r="E62" s="44">
        <v>0</v>
      </c>
      <c r="F62" s="50">
        <v>0</v>
      </c>
      <c r="G62" s="4">
        <v>0</v>
      </c>
      <c r="H62" s="51">
        <v>0</v>
      </c>
      <c r="I62" s="43">
        <v>0</v>
      </c>
      <c r="J62" s="11">
        <v>0</v>
      </c>
      <c r="K62" s="44">
        <v>0</v>
      </c>
      <c r="L62" s="43">
        <v>0</v>
      </c>
      <c r="M62" s="11">
        <v>0</v>
      </c>
      <c r="N62" s="44">
        <v>0</v>
      </c>
      <c r="O62" s="43">
        <v>0</v>
      </c>
      <c r="P62" s="11">
        <v>0</v>
      </c>
      <c r="Q62" s="44">
        <v>0</v>
      </c>
      <c r="R62" s="45">
        <v>91</v>
      </c>
      <c r="S62" s="12">
        <v>893</v>
      </c>
      <c r="T62" s="44">
        <f t="shared" ref="T62:T63" si="35">S62/R62*1000</f>
        <v>9813.1868131868141</v>
      </c>
      <c r="U62" s="50">
        <v>0</v>
      </c>
      <c r="V62" s="4">
        <v>0</v>
      </c>
      <c r="W62" s="51">
        <v>0</v>
      </c>
      <c r="X62" s="50">
        <v>0</v>
      </c>
      <c r="Y62" s="4">
        <v>0</v>
      </c>
      <c r="Z62" s="51">
        <v>0</v>
      </c>
      <c r="AA62" s="43">
        <v>0</v>
      </c>
      <c r="AB62" s="11">
        <v>0</v>
      </c>
      <c r="AC62" s="44">
        <v>0</v>
      </c>
      <c r="AD62" s="43">
        <v>0</v>
      </c>
      <c r="AE62" s="11">
        <v>0</v>
      </c>
      <c r="AF62" s="44">
        <v>0</v>
      </c>
      <c r="AG62" s="43">
        <v>0</v>
      </c>
      <c r="AH62" s="11">
        <v>1</v>
      </c>
      <c r="AI62" s="44">
        <v>0</v>
      </c>
      <c r="AJ62" s="43">
        <v>0</v>
      </c>
      <c r="AK62" s="11">
        <v>0</v>
      </c>
      <c r="AL62" s="44">
        <v>0</v>
      </c>
      <c r="AM62" s="43">
        <v>0</v>
      </c>
      <c r="AN62" s="11">
        <v>0</v>
      </c>
      <c r="AO62" s="44">
        <v>0</v>
      </c>
      <c r="AP62" s="43">
        <v>0</v>
      </c>
      <c r="AQ62" s="11">
        <v>0</v>
      </c>
      <c r="AR62" s="44">
        <v>0</v>
      </c>
      <c r="AS62" s="43">
        <v>0</v>
      </c>
      <c r="AT62" s="11">
        <v>0</v>
      </c>
      <c r="AU62" s="44">
        <v>0</v>
      </c>
      <c r="AV62" s="43">
        <v>0</v>
      </c>
      <c r="AW62" s="11">
        <v>0</v>
      </c>
      <c r="AX62" s="44">
        <v>0</v>
      </c>
      <c r="AY62" s="50">
        <v>0</v>
      </c>
      <c r="AZ62" s="4">
        <v>0</v>
      </c>
      <c r="BA62" s="51">
        <v>0</v>
      </c>
      <c r="BB62" s="50">
        <v>0</v>
      </c>
      <c r="BC62" s="4">
        <v>0</v>
      </c>
      <c r="BD62" s="51">
        <v>0</v>
      </c>
      <c r="BE62" s="43">
        <v>0</v>
      </c>
      <c r="BF62" s="11">
        <v>0</v>
      </c>
      <c r="BG62" s="44">
        <v>0</v>
      </c>
      <c r="BH62" s="43">
        <v>0</v>
      </c>
      <c r="BI62" s="11">
        <v>0</v>
      </c>
      <c r="BJ62" s="44">
        <v>0</v>
      </c>
      <c r="BK62" s="43">
        <v>0</v>
      </c>
      <c r="BL62" s="11">
        <v>0</v>
      </c>
      <c r="BM62" s="44">
        <v>0</v>
      </c>
      <c r="BN62" s="43">
        <v>0</v>
      </c>
      <c r="BO62" s="11">
        <v>0</v>
      </c>
      <c r="BP62" s="44">
        <v>0</v>
      </c>
      <c r="BQ62" s="43">
        <v>0</v>
      </c>
      <c r="BR62" s="11">
        <v>0</v>
      </c>
      <c r="BS62" s="44">
        <v>0</v>
      </c>
      <c r="BT62" s="43">
        <v>0</v>
      </c>
      <c r="BU62" s="11">
        <v>0</v>
      </c>
      <c r="BV62" s="44">
        <v>0</v>
      </c>
      <c r="BW62" s="43">
        <v>0</v>
      </c>
      <c r="BX62" s="11">
        <v>0</v>
      </c>
      <c r="BY62" s="44">
        <v>0</v>
      </c>
      <c r="BZ62" s="43">
        <v>0</v>
      </c>
      <c r="CA62" s="11">
        <v>0</v>
      </c>
      <c r="CB62" s="44">
        <v>0</v>
      </c>
      <c r="CC62" s="43">
        <v>0</v>
      </c>
      <c r="CD62" s="11">
        <v>0</v>
      </c>
      <c r="CE62" s="44">
        <v>0</v>
      </c>
      <c r="CF62" s="43">
        <v>0</v>
      </c>
      <c r="CG62" s="11">
        <v>0</v>
      </c>
      <c r="CH62" s="44">
        <v>0</v>
      </c>
      <c r="CI62" s="50">
        <v>0</v>
      </c>
      <c r="CJ62" s="4">
        <v>0</v>
      </c>
      <c r="CK62" s="51">
        <v>0</v>
      </c>
      <c r="CL62" s="50">
        <v>0</v>
      </c>
      <c r="CM62" s="4">
        <v>0</v>
      </c>
      <c r="CN62" s="51">
        <f t="shared" si="30"/>
        <v>0</v>
      </c>
      <c r="CO62" s="50">
        <v>0</v>
      </c>
      <c r="CP62" s="4">
        <v>0</v>
      </c>
      <c r="CQ62" s="51">
        <v>0</v>
      </c>
      <c r="CR62" s="50">
        <v>0</v>
      </c>
      <c r="CS62" s="4">
        <v>0</v>
      </c>
      <c r="CT62" s="51">
        <v>0</v>
      </c>
      <c r="CU62" s="50">
        <v>0</v>
      </c>
      <c r="CV62" s="4">
        <v>0</v>
      </c>
      <c r="CW62" s="51">
        <v>0</v>
      </c>
      <c r="CX62" s="43">
        <v>0</v>
      </c>
      <c r="CY62" s="11">
        <v>0</v>
      </c>
      <c r="CZ62" s="44">
        <v>0</v>
      </c>
      <c r="DA62" s="43">
        <v>0</v>
      </c>
      <c r="DB62" s="11">
        <v>0</v>
      </c>
      <c r="DC62" s="44">
        <v>0</v>
      </c>
      <c r="DD62" s="50">
        <v>0</v>
      </c>
      <c r="DE62" s="4">
        <v>0</v>
      </c>
      <c r="DF62" s="51">
        <v>0</v>
      </c>
      <c r="DG62" s="43">
        <v>0</v>
      </c>
      <c r="DH62" s="11">
        <v>0</v>
      </c>
      <c r="DI62" s="44">
        <v>0</v>
      </c>
      <c r="DJ62" s="6">
        <f t="shared" si="32"/>
        <v>91</v>
      </c>
      <c r="DK62" s="13">
        <f t="shared" si="33"/>
        <v>894</v>
      </c>
    </row>
    <row r="63" spans="1:199" x14ac:dyDescent="0.25">
      <c r="A63" s="56">
        <v>2013</v>
      </c>
      <c r="B63" s="57" t="s">
        <v>10</v>
      </c>
      <c r="C63" s="43">
        <v>0</v>
      </c>
      <c r="D63" s="11">
        <v>0</v>
      </c>
      <c r="E63" s="44">
        <v>0</v>
      </c>
      <c r="F63" s="50">
        <v>0</v>
      </c>
      <c r="G63" s="4">
        <v>0</v>
      </c>
      <c r="H63" s="51">
        <v>0</v>
      </c>
      <c r="I63" s="43">
        <v>0</v>
      </c>
      <c r="J63" s="11">
        <v>0</v>
      </c>
      <c r="K63" s="44">
        <v>0</v>
      </c>
      <c r="L63" s="43">
        <v>0</v>
      </c>
      <c r="M63" s="11">
        <v>0</v>
      </c>
      <c r="N63" s="44">
        <v>0</v>
      </c>
      <c r="O63" s="43">
        <v>0</v>
      </c>
      <c r="P63" s="11">
        <v>0</v>
      </c>
      <c r="Q63" s="44">
        <v>0</v>
      </c>
      <c r="R63" s="45">
        <v>96</v>
      </c>
      <c r="S63" s="12">
        <v>939</v>
      </c>
      <c r="T63" s="44">
        <f t="shared" si="35"/>
        <v>9781.25</v>
      </c>
      <c r="U63" s="50">
        <v>0</v>
      </c>
      <c r="V63" s="4">
        <v>0</v>
      </c>
      <c r="W63" s="51">
        <v>0</v>
      </c>
      <c r="X63" s="50">
        <v>0</v>
      </c>
      <c r="Y63" s="4">
        <v>0</v>
      </c>
      <c r="Z63" s="51">
        <v>0</v>
      </c>
      <c r="AA63" s="43">
        <v>0</v>
      </c>
      <c r="AB63" s="11">
        <v>0</v>
      </c>
      <c r="AC63" s="44">
        <v>0</v>
      </c>
      <c r="AD63" s="43">
        <v>0</v>
      </c>
      <c r="AE63" s="11">
        <v>0</v>
      </c>
      <c r="AF63" s="44">
        <v>0</v>
      </c>
      <c r="AG63" s="43">
        <v>0</v>
      </c>
      <c r="AH63" s="11">
        <v>0</v>
      </c>
      <c r="AI63" s="44">
        <v>0</v>
      </c>
      <c r="AJ63" s="43">
        <v>2</v>
      </c>
      <c r="AK63" s="11">
        <v>40</v>
      </c>
      <c r="AL63" s="44">
        <f t="shared" ref="AL63" si="36">AK63/AJ63*1000</f>
        <v>20000</v>
      </c>
      <c r="AM63" s="43">
        <v>0</v>
      </c>
      <c r="AN63" s="11">
        <v>0</v>
      </c>
      <c r="AO63" s="44">
        <v>0</v>
      </c>
      <c r="AP63" s="43">
        <v>0</v>
      </c>
      <c r="AQ63" s="11">
        <v>0</v>
      </c>
      <c r="AR63" s="44">
        <v>0</v>
      </c>
      <c r="AS63" s="43">
        <v>0</v>
      </c>
      <c r="AT63" s="11">
        <v>0</v>
      </c>
      <c r="AU63" s="44">
        <v>0</v>
      </c>
      <c r="AV63" s="43">
        <v>189</v>
      </c>
      <c r="AW63" s="11">
        <v>1729</v>
      </c>
      <c r="AX63" s="44">
        <f t="shared" si="34"/>
        <v>9148.1481481481496</v>
      </c>
      <c r="AY63" s="50">
        <v>0</v>
      </c>
      <c r="AZ63" s="4">
        <v>0</v>
      </c>
      <c r="BA63" s="51">
        <v>0</v>
      </c>
      <c r="BB63" s="50">
        <v>0</v>
      </c>
      <c r="BC63" s="4">
        <v>0</v>
      </c>
      <c r="BD63" s="51">
        <v>0</v>
      </c>
      <c r="BE63" s="43">
        <v>0</v>
      </c>
      <c r="BF63" s="11">
        <v>0</v>
      </c>
      <c r="BG63" s="44">
        <v>0</v>
      </c>
      <c r="BH63" s="43">
        <v>0</v>
      </c>
      <c r="BI63" s="11">
        <v>0</v>
      </c>
      <c r="BJ63" s="44">
        <v>0</v>
      </c>
      <c r="BK63" s="43">
        <v>0</v>
      </c>
      <c r="BL63" s="11">
        <v>0</v>
      </c>
      <c r="BM63" s="44">
        <v>0</v>
      </c>
      <c r="BN63" s="43">
        <v>0</v>
      </c>
      <c r="BO63" s="11">
        <v>0</v>
      </c>
      <c r="BP63" s="44">
        <v>0</v>
      </c>
      <c r="BQ63" s="43">
        <v>0</v>
      </c>
      <c r="BR63" s="11">
        <v>0</v>
      </c>
      <c r="BS63" s="44">
        <v>0</v>
      </c>
      <c r="BT63" s="43">
        <v>0</v>
      </c>
      <c r="BU63" s="11">
        <v>0</v>
      </c>
      <c r="BV63" s="44">
        <v>0</v>
      </c>
      <c r="BW63" s="43">
        <v>0</v>
      </c>
      <c r="BX63" s="11">
        <v>0</v>
      </c>
      <c r="BY63" s="44">
        <v>0</v>
      </c>
      <c r="BZ63" s="43">
        <v>0</v>
      </c>
      <c r="CA63" s="11">
        <v>0</v>
      </c>
      <c r="CB63" s="44">
        <v>0</v>
      </c>
      <c r="CC63" s="43">
        <v>0</v>
      </c>
      <c r="CD63" s="11">
        <v>0</v>
      </c>
      <c r="CE63" s="44">
        <v>0</v>
      </c>
      <c r="CF63" s="43">
        <v>0</v>
      </c>
      <c r="CG63" s="11">
        <v>0</v>
      </c>
      <c r="CH63" s="44">
        <v>0</v>
      </c>
      <c r="CI63" s="50">
        <v>0</v>
      </c>
      <c r="CJ63" s="4">
        <v>0</v>
      </c>
      <c r="CK63" s="51">
        <v>0</v>
      </c>
      <c r="CL63" s="50">
        <v>0</v>
      </c>
      <c r="CM63" s="4">
        <v>0</v>
      </c>
      <c r="CN63" s="51">
        <f t="shared" si="30"/>
        <v>0</v>
      </c>
      <c r="CO63" s="50">
        <v>0</v>
      </c>
      <c r="CP63" s="4">
        <v>0</v>
      </c>
      <c r="CQ63" s="51">
        <v>0</v>
      </c>
      <c r="CR63" s="50">
        <v>0</v>
      </c>
      <c r="CS63" s="4">
        <v>0</v>
      </c>
      <c r="CT63" s="51">
        <v>0</v>
      </c>
      <c r="CU63" s="50">
        <v>0</v>
      </c>
      <c r="CV63" s="4">
        <v>0</v>
      </c>
      <c r="CW63" s="51">
        <v>0</v>
      </c>
      <c r="CX63" s="43">
        <v>0</v>
      </c>
      <c r="CY63" s="11">
        <v>0</v>
      </c>
      <c r="CZ63" s="44">
        <v>0</v>
      </c>
      <c r="DA63" s="43">
        <v>0</v>
      </c>
      <c r="DB63" s="11">
        <v>0</v>
      </c>
      <c r="DC63" s="44">
        <v>0</v>
      </c>
      <c r="DD63" s="50">
        <v>0</v>
      </c>
      <c r="DE63" s="4">
        <v>0</v>
      </c>
      <c r="DF63" s="51">
        <v>0</v>
      </c>
      <c r="DG63" s="43">
        <v>0</v>
      </c>
      <c r="DH63" s="11">
        <v>0</v>
      </c>
      <c r="DI63" s="44">
        <v>0</v>
      </c>
      <c r="DJ63" s="6">
        <f t="shared" si="32"/>
        <v>287</v>
      </c>
      <c r="DK63" s="13">
        <f t="shared" si="33"/>
        <v>2708</v>
      </c>
    </row>
    <row r="64" spans="1:199" x14ac:dyDescent="0.25">
      <c r="A64" s="56">
        <v>2013</v>
      </c>
      <c r="B64" s="57" t="s">
        <v>11</v>
      </c>
      <c r="C64" s="43">
        <v>0</v>
      </c>
      <c r="D64" s="11">
        <v>0</v>
      </c>
      <c r="E64" s="44">
        <v>0</v>
      </c>
      <c r="F64" s="50">
        <v>0</v>
      </c>
      <c r="G64" s="4">
        <v>0</v>
      </c>
      <c r="H64" s="51">
        <v>0</v>
      </c>
      <c r="I64" s="43">
        <v>0</v>
      </c>
      <c r="J64" s="11">
        <v>0</v>
      </c>
      <c r="K64" s="44">
        <v>0</v>
      </c>
      <c r="L64" s="43">
        <v>0</v>
      </c>
      <c r="M64" s="11">
        <v>0</v>
      </c>
      <c r="N64" s="44">
        <v>0</v>
      </c>
      <c r="O64" s="43">
        <v>0</v>
      </c>
      <c r="P64" s="11">
        <v>0</v>
      </c>
      <c r="Q64" s="44">
        <v>0</v>
      </c>
      <c r="R64" s="43">
        <v>244.137</v>
      </c>
      <c r="S64" s="11">
        <v>2312.8290000000002</v>
      </c>
      <c r="T64" s="44">
        <f t="shared" ref="T64:T69" si="37">S64/R64*1000</f>
        <v>9473.4882463534832</v>
      </c>
      <c r="U64" s="50">
        <v>0</v>
      </c>
      <c r="V64" s="4">
        <v>0</v>
      </c>
      <c r="W64" s="51">
        <v>0</v>
      </c>
      <c r="X64" s="50">
        <v>0</v>
      </c>
      <c r="Y64" s="4">
        <v>0</v>
      </c>
      <c r="Z64" s="51">
        <v>0</v>
      </c>
      <c r="AA64" s="43">
        <v>0</v>
      </c>
      <c r="AB64" s="11">
        <v>0</v>
      </c>
      <c r="AC64" s="44">
        <v>0</v>
      </c>
      <c r="AD64" s="43">
        <v>0</v>
      </c>
      <c r="AE64" s="11">
        <v>0</v>
      </c>
      <c r="AF64" s="44">
        <v>0</v>
      </c>
      <c r="AG64" s="43">
        <v>0</v>
      </c>
      <c r="AH64" s="11">
        <v>0</v>
      </c>
      <c r="AI64" s="44">
        <v>0</v>
      </c>
      <c r="AJ64" s="43">
        <v>0</v>
      </c>
      <c r="AK64" s="11">
        <v>0</v>
      </c>
      <c r="AL64" s="44">
        <v>0</v>
      </c>
      <c r="AM64" s="43">
        <v>0</v>
      </c>
      <c r="AN64" s="11">
        <v>0</v>
      </c>
      <c r="AO64" s="44">
        <v>0</v>
      </c>
      <c r="AP64" s="43">
        <v>0</v>
      </c>
      <c r="AQ64" s="11">
        <v>0</v>
      </c>
      <c r="AR64" s="44">
        <v>0</v>
      </c>
      <c r="AS64" s="43">
        <v>25</v>
      </c>
      <c r="AT64" s="11">
        <v>242.67400000000001</v>
      </c>
      <c r="AU64" s="44">
        <f t="shared" ref="AU64" si="38">AT64/AS64*1000</f>
        <v>9706.9600000000009</v>
      </c>
      <c r="AV64" s="43">
        <v>0</v>
      </c>
      <c r="AW64" s="11">
        <v>0</v>
      </c>
      <c r="AX64" s="44">
        <v>0</v>
      </c>
      <c r="AY64" s="50">
        <v>0</v>
      </c>
      <c r="AZ64" s="4">
        <v>0</v>
      </c>
      <c r="BA64" s="51">
        <v>0</v>
      </c>
      <c r="BB64" s="50">
        <v>0</v>
      </c>
      <c r="BC64" s="4">
        <v>0</v>
      </c>
      <c r="BD64" s="51">
        <v>0</v>
      </c>
      <c r="BE64" s="43">
        <v>0</v>
      </c>
      <c r="BF64" s="11">
        <v>0</v>
      </c>
      <c r="BG64" s="44">
        <v>0</v>
      </c>
      <c r="BH64" s="43">
        <v>0</v>
      </c>
      <c r="BI64" s="11">
        <v>0</v>
      </c>
      <c r="BJ64" s="44">
        <v>0</v>
      </c>
      <c r="BK64" s="43">
        <v>12600</v>
      </c>
      <c r="BL64" s="11">
        <v>65978.163</v>
      </c>
      <c r="BM64" s="44">
        <f t="shared" ref="AX64:BM69" si="39">BL64/BK64*1000</f>
        <v>5236.3621428571423</v>
      </c>
      <c r="BN64" s="43">
        <v>0</v>
      </c>
      <c r="BO64" s="11">
        <v>0</v>
      </c>
      <c r="BP64" s="44">
        <v>0</v>
      </c>
      <c r="BQ64" s="43">
        <v>0</v>
      </c>
      <c r="BR64" s="11">
        <v>0</v>
      </c>
      <c r="BS64" s="44">
        <v>0</v>
      </c>
      <c r="BT64" s="43">
        <v>0</v>
      </c>
      <c r="BU64" s="11">
        <v>0</v>
      </c>
      <c r="BV64" s="44">
        <v>0</v>
      </c>
      <c r="BW64" s="43">
        <v>0</v>
      </c>
      <c r="BX64" s="11">
        <v>0</v>
      </c>
      <c r="BY64" s="44">
        <v>0</v>
      </c>
      <c r="BZ64" s="43">
        <v>27528</v>
      </c>
      <c r="CA64" s="11">
        <v>136157.93900000001</v>
      </c>
      <c r="CB64" s="44">
        <f t="shared" ref="CB64:CB68" si="40">CA64/BZ64*1000</f>
        <v>4946.1616899157225</v>
      </c>
      <c r="CC64" s="43">
        <v>0</v>
      </c>
      <c r="CD64" s="11">
        <v>0</v>
      </c>
      <c r="CE64" s="44">
        <v>0</v>
      </c>
      <c r="CF64" s="43">
        <v>0</v>
      </c>
      <c r="CG64" s="11">
        <v>0</v>
      </c>
      <c r="CH64" s="44">
        <v>0</v>
      </c>
      <c r="CI64" s="50">
        <v>0</v>
      </c>
      <c r="CJ64" s="4">
        <v>0</v>
      </c>
      <c r="CK64" s="51">
        <v>0</v>
      </c>
      <c r="CL64" s="50">
        <v>0</v>
      </c>
      <c r="CM64" s="4">
        <v>0</v>
      </c>
      <c r="CN64" s="51">
        <f t="shared" si="30"/>
        <v>0</v>
      </c>
      <c r="CO64" s="50">
        <v>0</v>
      </c>
      <c r="CP64" s="4">
        <v>0</v>
      </c>
      <c r="CQ64" s="51">
        <v>0</v>
      </c>
      <c r="CR64" s="50">
        <v>0</v>
      </c>
      <c r="CS64" s="4">
        <v>0</v>
      </c>
      <c r="CT64" s="51">
        <v>0</v>
      </c>
      <c r="CU64" s="50">
        <v>0</v>
      </c>
      <c r="CV64" s="4">
        <v>0</v>
      </c>
      <c r="CW64" s="51">
        <v>0</v>
      </c>
      <c r="CX64" s="43">
        <v>0</v>
      </c>
      <c r="CY64" s="11">
        <v>0</v>
      </c>
      <c r="CZ64" s="44">
        <v>0</v>
      </c>
      <c r="DA64" s="43">
        <v>0</v>
      </c>
      <c r="DB64" s="11">
        <v>0</v>
      </c>
      <c r="DC64" s="44">
        <v>0</v>
      </c>
      <c r="DD64" s="50">
        <v>0</v>
      </c>
      <c r="DE64" s="4">
        <v>0</v>
      </c>
      <c r="DF64" s="51">
        <v>0</v>
      </c>
      <c r="DG64" s="43">
        <v>0</v>
      </c>
      <c r="DH64" s="11">
        <v>0</v>
      </c>
      <c r="DI64" s="44">
        <v>0</v>
      </c>
      <c r="DJ64" s="6">
        <f t="shared" si="32"/>
        <v>40397.137000000002</v>
      </c>
      <c r="DK64" s="13">
        <f t="shared" si="33"/>
        <v>204691.60500000001</v>
      </c>
    </row>
    <row r="65" spans="1:115" x14ac:dyDescent="0.25">
      <c r="A65" s="56">
        <v>2013</v>
      </c>
      <c r="B65" s="57" t="s">
        <v>12</v>
      </c>
      <c r="C65" s="43">
        <v>0</v>
      </c>
      <c r="D65" s="11">
        <v>0</v>
      </c>
      <c r="E65" s="44">
        <v>0</v>
      </c>
      <c r="F65" s="50">
        <v>0</v>
      </c>
      <c r="G65" s="4">
        <v>0</v>
      </c>
      <c r="H65" s="51">
        <v>0</v>
      </c>
      <c r="I65" s="43">
        <v>0</v>
      </c>
      <c r="J65" s="11">
        <v>0</v>
      </c>
      <c r="K65" s="44">
        <v>0</v>
      </c>
      <c r="L65" s="43">
        <v>0</v>
      </c>
      <c r="M65" s="11">
        <v>0</v>
      </c>
      <c r="N65" s="44">
        <v>0</v>
      </c>
      <c r="O65" s="43">
        <v>0</v>
      </c>
      <c r="P65" s="11">
        <v>0</v>
      </c>
      <c r="Q65" s="44">
        <v>0</v>
      </c>
      <c r="R65" s="43">
        <v>273.89999999999998</v>
      </c>
      <c r="S65" s="11">
        <v>2292.181</v>
      </c>
      <c r="T65" s="44">
        <f t="shared" si="37"/>
        <v>8368.6783497626875</v>
      </c>
      <c r="U65" s="50">
        <v>0</v>
      </c>
      <c r="V65" s="4">
        <v>0</v>
      </c>
      <c r="W65" s="51">
        <v>0</v>
      </c>
      <c r="X65" s="50">
        <v>0</v>
      </c>
      <c r="Y65" s="4">
        <v>0</v>
      </c>
      <c r="Z65" s="51">
        <v>0</v>
      </c>
      <c r="AA65" s="43">
        <v>0</v>
      </c>
      <c r="AB65" s="11">
        <v>0</v>
      </c>
      <c r="AC65" s="44">
        <v>0</v>
      </c>
      <c r="AD65" s="43">
        <v>0</v>
      </c>
      <c r="AE65" s="11">
        <v>0</v>
      </c>
      <c r="AF65" s="44">
        <v>0</v>
      </c>
      <c r="AG65" s="43">
        <v>0</v>
      </c>
      <c r="AH65" s="11">
        <v>0</v>
      </c>
      <c r="AI65" s="44">
        <v>0</v>
      </c>
      <c r="AJ65" s="43">
        <v>0</v>
      </c>
      <c r="AK65" s="11">
        <v>0</v>
      </c>
      <c r="AL65" s="44">
        <v>0</v>
      </c>
      <c r="AM65" s="43">
        <v>0</v>
      </c>
      <c r="AN65" s="11">
        <v>0</v>
      </c>
      <c r="AO65" s="44">
        <v>0</v>
      </c>
      <c r="AP65" s="43">
        <v>0</v>
      </c>
      <c r="AQ65" s="11">
        <v>0</v>
      </c>
      <c r="AR65" s="44">
        <v>0</v>
      </c>
      <c r="AS65" s="43">
        <v>0</v>
      </c>
      <c r="AT65" s="11">
        <v>0</v>
      </c>
      <c r="AU65" s="44">
        <v>0</v>
      </c>
      <c r="AV65" s="43">
        <v>0</v>
      </c>
      <c r="AW65" s="11">
        <v>0</v>
      </c>
      <c r="AX65" s="44">
        <v>0</v>
      </c>
      <c r="AY65" s="50">
        <v>0</v>
      </c>
      <c r="AZ65" s="4">
        <v>0</v>
      </c>
      <c r="BA65" s="51">
        <v>0</v>
      </c>
      <c r="BB65" s="50">
        <v>0</v>
      </c>
      <c r="BC65" s="4">
        <v>0</v>
      </c>
      <c r="BD65" s="51">
        <v>0</v>
      </c>
      <c r="BE65" s="43">
        <v>0</v>
      </c>
      <c r="BF65" s="11">
        <v>0</v>
      </c>
      <c r="BG65" s="44">
        <v>0</v>
      </c>
      <c r="BH65" s="43">
        <v>0</v>
      </c>
      <c r="BI65" s="11">
        <v>0</v>
      </c>
      <c r="BJ65" s="44">
        <v>0</v>
      </c>
      <c r="BK65" s="43">
        <v>0</v>
      </c>
      <c r="BL65" s="11">
        <v>0</v>
      </c>
      <c r="BM65" s="44">
        <v>0</v>
      </c>
      <c r="BN65" s="43">
        <v>0</v>
      </c>
      <c r="BO65" s="11">
        <v>0</v>
      </c>
      <c r="BP65" s="44">
        <v>0</v>
      </c>
      <c r="BQ65" s="43">
        <v>0</v>
      </c>
      <c r="BR65" s="11">
        <v>0</v>
      </c>
      <c r="BS65" s="44">
        <v>0</v>
      </c>
      <c r="BT65" s="43">
        <v>0</v>
      </c>
      <c r="BU65" s="11">
        <v>0</v>
      </c>
      <c r="BV65" s="44">
        <v>0</v>
      </c>
      <c r="BW65" s="43">
        <v>0</v>
      </c>
      <c r="BX65" s="11">
        <v>0</v>
      </c>
      <c r="BY65" s="44">
        <v>0</v>
      </c>
      <c r="BZ65" s="43">
        <v>0</v>
      </c>
      <c r="CA65" s="11">
        <v>0</v>
      </c>
      <c r="CB65" s="44">
        <v>0</v>
      </c>
      <c r="CC65" s="43">
        <v>0</v>
      </c>
      <c r="CD65" s="11">
        <v>0</v>
      </c>
      <c r="CE65" s="44">
        <v>0</v>
      </c>
      <c r="CF65" s="43">
        <v>0</v>
      </c>
      <c r="CG65" s="11">
        <v>0</v>
      </c>
      <c r="CH65" s="44">
        <v>0</v>
      </c>
      <c r="CI65" s="50">
        <v>0</v>
      </c>
      <c r="CJ65" s="4">
        <v>0</v>
      </c>
      <c r="CK65" s="51">
        <v>0</v>
      </c>
      <c r="CL65" s="50">
        <v>0</v>
      </c>
      <c r="CM65" s="4">
        <v>0</v>
      </c>
      <c r="CN65" s="51">
        <f t="shared" si="30"/>
        <v>0</v>
      </c>
      <c r="CO65" s="50">
        <v>0</v>
      </c>
      <c r="CP65" s="4">
        <v>0</v>
      </c>
      <c r="CQ65" s="51">
        <v>0</v>
      </c>
      <c r="CR65" s="50">
        <v>0</v>
      </c>
      <c r="CS65" s="4">
        <v>0</v>
      </c>
      <c r="CT65" s="51">
        <v>0</v>
      </c>
      <c r="CU65" s="50">
        <v>0</v>
      </c>
      <c r="CV65" s="4">
        <v>0</v>
      </c>
      <c r="CW65" s="51">
        <v>0</v>
      </c>
      <c r="CX65" s="43">
        <v>0</v>
      </c>
      <c r="CY65" s="11">
        <v>0</v>
      </c>
      <c r="CZ65" s="44">
        <v>0</v>
      </c>
      <c r="DA65" s="43">
        <v>0</v>
      </c>
      <c r="DB65" s="11">
        <v>0</v>
      </c>
      <c r="DC65" s="44">
        <v>0</v>
      </c>
      <c r="DD65" s="50">
        <v>0</v>
      </c>
      <c r="DE65" s="4">
        <v>0</v>
      </c>
      <c r="DF65" s="51">
        <v>0</v>
      </c>
      <c r="DG65" s="43">
        <v>0</v>
      </c>
      <c r="DH65" s="11">
        <v>0</v>
      </c>
      <c r="DI65" s="44">
        <v>0</v>
      </c>
      <c r="DJ65" s="6">
        <f t="shared" si="32"/>
        <v>273.89999999999998</v>
      </c>
      <c r="DK65" s="13">
        <f t="shared" si="33"/>
        <v>2292.181</v>
      </c>
    </row>
    <row r="66" spans="1:115" x14ac:dyDescent="0.25">
      <c r="A66" s="56">
        <v>2013</v>
      </c>
      <c r="B66" s="57" t="s">
        <v>13</v>
      </c>
      <c r="C66" s="43">
        <v>0</v>
      </c>
      <c r="D66" s="11">
        <v>0</v>
      </c>
      <c r="E66" s="44">
        <v>0</v>
      </c>
      <c r="F66" s="50">
        <v>0</v>
      </c>
      <c r="G66" s="4">
        <v>0</v>
      </c>
      <c r="H66" s="51">
        <v>0</v>
      </c>
      <c r="I66" s="43">
        <v>0</v>
      </c>
      <c r="J66" s="11">
        <v>0</v>
      </c>
      <c r="K66" s="44">
        <v>0</v>
      </c>
      <c r="L66" s="43">
        <v>0</v>
      </c>
      <c r="M66" s="11">
        <v>0</v>
      </c>
      <c r="N66" s="44">
        <v>0</v>
      </c>
      <c r="O66" s="43">
        <v>0</v>
      </c>
      <c r="P66" s="11">
        <v>0</v>
      </c>
      <c r="Q66" s="44">
        <v>0</v>
      </c>
      <c r="R66" s="43">
        <v>1411.3630000000001</v>
      </c>
      <c r="S66" s="11">
        <v>13034.257</v>
      </c>
      <c r="T66" s="44">
        <f t="shared" si="37"/>
        <v>9235.2265150779767</v>
      </c>
      <c r="U66" s="50">
        <v>0</v>
      </c>
      <c r="V66" s="4">
        <v>0</v>
      </c>
      <c r="W66" s="51">
        <v>0</v>
      </c>
      <c r="X66" s="50">
        <v>0</v>
      </c>
      <c r="Y66" s="4">
        <v>0</v>
      </c>
      <c r="Z66" s="51">
        <v>0</v>
      </c>
      <c r="AA66" s="43">
        <v>0</v>
      </c>
      <c r="AB66" s="11">
        <v>0</v>
      </c>
      <c r="AC66" s="44">
        <v>0</v>
      </c>
      <c r="AD66" s="43">
        <v>0</v>
      </c>
      <c r="AE66" s="11">
        <v>0</v>
      </c>
      <c r="AF66" s="44">
        <v>0</v>
      </c>
      <c r="AG66" s="43">
        <v>0</v>
      </c>
      <c r="AH66" s="11">
        <v>0</v>
      </c>
      <c r="AI66" s="44">
        <v>0</v>
      </c>
      <c r="AJ66" s="43">
        <v>1</v>
      </c>
      <c r="AK66" s="11">
        <v>23.033999999999999</v>
      </c>
      <c r="AL66" s="44">
        <f t="shared" ref="AI66:AL68" si="41">AK66/AJ66*1000</f>
        <v>23034</v>
      </c>
      <c r="AM66" s="43">
        <v>0</v>
      </c>
      <c r="AN66" s="11">
        <v>0</v>
      </c>
      <c r="AO66" s="44">
        <v>0</v>
      </c>
      <c r="AP66" s="43">
        <v>0</v>
      </c>
      <c r="AQ66" s="11">
        <v>0</v>
      </c>
      <c r="AR66" s="44">
        <v>0</v>
      </c>
      <c r="AS66" s="43">
        <v>0</v>
      </c>
      <c r="AT66" s="11">
        <v>0</v>
      </c>
      <c r="AU66" s="44">
        <v>0</v>
      </c>
      <c r="AV66" s="43">
        <v>0</v>
      </c>
      <c r="AW66" s="11">
        <v>0</v>
      </c>
      <c r="AX66" s="44">
        <v>0</v>
      </c>
      <c r="AY66" s="50">
        <v>0</v>
      </c>
      <c r="AZ66" s="4">
        <v>0</v>
      </c>
      <c r="BA66" s="51">
        <v>0</v>
      </c>
      <c r="BB66" s="50">
        <v>0</v>
      </c>
      <c r="BC66" s="4">
        <v>0</v>
      </c>
      <c r="BD66" s="51">
        <v>0</v>
      </c>
      <c r="BE66" s="43">
        <v>0</v>
      </c>
      <c r="BF66" s="11">
        <v>0</v>
      </c>
      <c r="BG66" s="44">
        <v>0</v>
      </c>
      <c r="BH66" s="43">
        <v>0</v>
      </c>
      <c r="BI66" s="11">
        <v>0</v>
      </c>
      <c r="BJ66" s="44">
        <v>0</v>
      </c>
      <c r="BK66" s="43">
        <v>0</v>
      </c>
      <c r="BL66" s="11">
        <v>0</v>
      </c>
      <c r="BM66" s="44">
        <v>0</v>
      </c>
      <c r="BN66" s="43">
        <v>0</v>
      </c>
      <c r="BO66" s="11">
        <v>0</v>
      </c>
      <c r="BP66" s="44">
        <v>0</v>
      </c>
      <c r="BQ66" s="43">
        <v>0</v>
      </c>
      <c r="BR66" s="11">
        <v>0</v>
      </c>
      <c r="BS66" s="44">
        <v>0</v>
      </c>
      <c r="BT66" s="43">
        <v>0</v>
      </c>
      <c r="BU66" s="11">
        <v>0</v>
      </c>
      <c r="BV66" s="44">
        <v>0</v>
      </c>
      <c r="BW66" s="43">
        <v>0</v>
      </c>
      <c r="BX66" s="11">
        <v>0</v>
      </c>
      <c r="BY66" s="44">
        <v>0</v>
      </c>
      <c r="BZ66" s="43">
        <v>4000</v>
      </c>
      <c r="CA66" s="11">
        <v>21290.571</v>
      </c>
      <c r="CB66" s="44">
        <f t="shared" si="40"/>
        <v>5322.64275</v>
      </c>
      <c r="CC66" s="43">
        <v>0</v>
      </c>
      <c r="CD66" s="11">
        <v>0</v>
      </c>
      <c r="CE66" s="44">
        <v>0</v>
      </c>
      <c r="CF66" s="43">
        <v>0</v>
      </c>
      <c r="CG66" s="11">
        <v>0</v>
      </c>
      <c r="CH66" s="44">
        <v>0</v>
      </c>
      <c r="CI66" s="50">
        <v>0</v>
      </c>
      <c r="CJ66" s="4">
        <v>0</v>
      </c>
      <c r="CK66" s="51">
        <v>0</v>
      </c>
      <c r="CL66" s="50">
        <v>0</v>
      </c>
      <c r="CM66" s="4">
        <v>0</v>
      </c>
      <c r="CN66" s="51">
        <f t="shared" si="30"/>
        <v>0</v>
      </c>
      <c r="CO66" s="50">
        <v>0</v>
      </c>
      <c r="CP66" s="4">
        <v>0</v>
      </c>
      <c r="CQ66" s="51">
        <v>0</v>
      </c>
      <c r="CR66" s="50">
        <v>0</v>
      </c>
      <c r="CS66" s="4">
        <v>0</v>
      </c>
      <c r="CT66" s="51">
        <v>0</v>
      </c>
      <c r="CU66" s="50">
        <v>0</v>
      </c>
      <c r="CV66" s="4">
        <v>0</v>
      </c>
      <c r="CW66" s="51">
        <v>0</v>
      </c>
      <c r="CX66" s="43">
        <v>0</v>
      </c>
      <c r="CY66" s="11">
        <v>0</v>
      </c>
      <c r="CZ66" s="44">
        <v>0</v>
      </c>
      <c r="DA66" s="43">
        <v>0</v>
      </c>
      <c r="DB66" s="11">
        <v>0</v>
      </c>
      <c r="DC66" s="44">
        <v>0</v>
      </c>
      <c r="DD66" s="50">
        <v>0</v>
      </c>
      <c r="DE66" s="4">
        <v>0</v>
      </c>
      <c r="DF66" s="51">
        <v>0</v>
      </c>
      <c r="DG66" s="43">
        <v>0</v>
      </c>
      <c r="DH66" s="11">
        <v>0</v>
      </c>
      <c r="DI66" s="44">
        <v>0</v>
      </c>
      <c r="DJ66" s="6">
        <f t="shared" si="32"/>
        <v>5412.3630000000003</v>
      </c>
      <c r="DK66" s="13">
        <f t="shared" si="33"/>
        <v>34347.862000000001</v>
      </c>
    </row>
    <row r="67" spans="1:115" x14ac:dyDescent="0.25">
      <c r="A67" s="56">
        <v>2013</v>
      </c>
      <c r="B67" s="60" t="s">
        <v>14</v>
      </c>
      <c r="C67" s="43">
        <v>0</v>
      </c>
      <c r="D67" s="11">
        <v>0</v>
      </c>
      <c r="E67" s="44">
        <v>0</v>
      </c>
      <c r="F67" s="50">
        <v>0</v>
      </c>
      <c r="G67" s="4">
        <v>0</v>
      </c>
      <c r="H67" s="51">
        <v>0</v>
      </c>
      <c r="I67" s="43">
        <v>0</v>
      </c>
      <c r="J67" s="11">
        <v>0</v>
      </c>
      <c r="K67" s="44">
        <v>0</v>
      </c>
      <c r="L67" s="43">
        <v>0</v>
      </c>
      <c r="M67" s="11">
        <v>0</v>
      </c>
      <c r="N67" s="44">
        <v>0</v>
      </c>
      <c r="O67" s="43">
        <v>0</v>
      </c>
      <c r="P67" s="11">
        <v>0</v>
      </c>
      <c r="Q67" s="44">
        <v>0</v>
      </c>
      <c r="R67" s="43">
        <v>1355.0719999999999</v>
      </c>
      <c r="S67" s="11">
        <v>12422.441999999999</v>
      </c>
      <c r="T67" s="44">
        <f t="shared" si="37"/>
        <v>9167.3667524677658</v>
      </c>
      <c r="U67" s="50">
        <v>0</v>
      </c>
      <c r="V67" s="4">
        <v>0</v>
      </c>
      <c r="W67" s="51">
        <v>0</v>
      </c>
      <c r="X67" s="50">
        <v>0</v>
      </c>
      <c r="Y67" s="4">
        <v>0</v>
      </c>
      <c r="Z67" s="51">
        <v>0</v>
      </c>
      <c r="AA67" s="43">
        <v>0</v>
      </c>
      <c r="AB67" s="11">
        <v>0</v>
      </c>
      <c r="AC67" s="44">
        <v>0</v>
      </c>
      <c r="AD67" s="43">
        <v>0</v>
      </c>
      <c r="AE67" s="11">
        <v>0</v>
      </c>
      <c r="AF67" s="44">
        <v>0</v>
      </c>
      <c r="AG67" s="43">
        <v>0</v>
      </c>
      <c r="AH67" s="11">
        <v>0</v>
      </c>
      <c r="AI67" s="44">
        <v>0</v>
      </c>
      <c r="AJ67" s="43">
        <v>0</v>
      </c>
      <c r="AK67" s="11">
        <v>0</v>
      </c>
      <c r="AL67" s="44">
        <v>0</v>
      </c>
      <c r="AM67" s="43">
        <v>0</v>
      </c>
      <c r="AN67" s="11">
        <v>0</v>
      </c>
      <c r="AO67" s="44">
        <v>0</v>
      </c>
      <c r="AP67" s="43">
        <v>0</v>
      </c>
      <c r="AQ67" s="11">
        <v>0</v>
      </c>
      <c r="AR67" s="44">
        <v>0</v>
      </c>
      <c r="AS67" s="43">
        <v>0</v>
      </c>
      <c r="AT67" s="11">
        <v>0</v>
      </c>
      <c r="AU67" s="44">
        <v>0</v>
      </c>
      <c r="AV67" s="43">
        <v>0</v>
      </c>
      <c r="AW67" s="11">
        <v>0</v>
      </c>
      <c r="AX67" s="44">
        <v>0</v>
      </c>
      <c r="AY67" s="50">
        <v>0</v>
      </c>
      <c r="AZ67" s="4">
        <v>0</v>
      </c>
      <c r="BA67" s="51">
        <v>0</v>
      </c>
      <c r="BB67" s="50">
        <v>0</v>
      </c>
      <c r="BC67" s="4">
        <v>0</v>
      </c>
      <c r="BD67" s="51">
        <v>0</v>
      </c>
      <c r="BE67" s="43">
        <v>0</v>
      </c>
      <c r="BF67" s="11">
        <v>0</v>
      </c>
      <c r="BG67" s="44">
        <v>0</v>
      </c>
      <c r="BH67" s="43">
        <v>0</v>
      </c>
      <c r="BI67" s="11">
        <v>0</v>
      </c>
      <c r="BJ67" s="44">
        <v>0</v>
      </c>
      <c r="BK67" s="43">
        <v>0</v>
      </c>
      <c r="BL67" s="11">
        <v>0</v>
      </c>
      <c r="BM67" s="44">
        <v>0</v>
      </c>
      <c r="BN67" s="43">
        <v>0</v>
      </c>
      <c r="BO67" s="11">
        <v>0</v>
      </c>
      <c r="BP67" s="44">
        <v>0</v>
      </c>
      <c r="BQ67" s="43">
        <v>0</v>
      </c>
      <c r="BR67" s="11">
        <v>0</v>
      </c>
      <c r="BS67" s="44">
        <v>0</v>
      </c>
      <c r="BT67" s="43">
        <v>0</v>
      </c>
      <c r="BU67" s="11">
        <v>0</v>
      </c>
      <c r="BV67" s="44">
        <v>0</v>
      </c>
      <c r="BW67" s="43">
        <v>0</v>
      </c>
      <c r="BX67" s="11">
        <v>0</v>
      </c>
      <c r="BY67" s="44">
        <v>0</v>
      </c>
      <c r="BZ67" s="43">
        <v>16500</v>
      </c>
      <c r="CA67" s="11">
        <v>75347.286999999997</v>
      </c>
      <c r="CB67" s="44">
        <f t="shared" si="40"/>
        <v>4566.5022424242425</v>
      </c>
      <c r="CC67" s="43">
        <v>0</v>
      </c>
      <c r="CD67" s="11">
        <v>0</v>
      </c>
      <c r="CE67" s="44">
        <v>0</v>
      </c>
      <c r="CF67" s="43">
        <v>0</v>
      </c>
      <c r="CG67" s="11">
        <v>0</v>
      </c>
      <c r="CH67" s="44">
        <v>0</v>
      </c>
      <c r="CI67" s="50">
        <v>0</v>
      </c>
      <c r="CJ67" s="4">
        <v>0</v>
      </c>
      <c r="CK67" s="51">
        <v>0</v>
      </c>
      <c r="CL67" s="50">
        <v>0</v>
      </c>
      <c r="CM67" s="4">
        <v>0</v>
      </c>
      <c r="CN67" s="51">
        <f t="shared" si="30"/>
        <v>0</v>
      </c>
      <c r="CO67" s="50">
        <v>0</v>
      </c>
      <c r="CP67" s="4">
        <v>0</v>
      </c>
      <c r="CQ67" s="51">
        <v>0</v>
      </c>
      <c r="CR67" s="50">
        <v>0</v>
      </c>
      <c r="CS67" s="4">
        <v>0</v>
      </c>
      <c r="CT67" s="51">
        <v>0</v>
      </c>
      <c r="CU67" s="50">
        <v>0</v>
      </c>
      <c r="CV67" s="4">
        <v>0</v>
      </c>
      <c r="CW67" s="51">
        <v>0</v>
      </c>
      <c r="CX67" s="43">
        <v>0</v>
      </c>
      <c r="CY67" s="11">
        <v>0</v>
      </c>
      <c r="CZ67" s="44">
        <v>0</v>
      </c>
      <c r="DA67" s="43">
        <v>0</v>
      </c>
      <c r="DB67" s="11">
        <v>0</v>
      </c>
      <c r="DC67" s="44">
        <v>0</v>
      </c>
      <c r="DD67" s="50">
        <v>0</v>
      </c>
      <c r="DE67" s="4">
        <v>0</v>
      </c>
      <c r="DF67" s="51">
        <v>0</v>
      </c>
      <c r="DG67" s="43">
        <v>0</v>
      </c>
      <c r="DH67" s="11">
        <v>0</v>
      </c>
      <c r="DI67" s="44">
        <v>0</v>
      </c>
      <c r="DJ67" s="6">
        <f t="shared" si="32"/>
        <v>17855.072</v>
      </c>
      <c r="DK67" s="13">
        <f t="shared" si="33"/>
        <v>87769.728999999992</v>
      </c>
    </row>
    <row r="68" spans="1:115" x14ac:dyDescent="0.25">
      <c r="A68" s="56">
        <v>2013</v>
      </c>
      <c r="B68" s="57" t="s">
        <v>15</v>
      </c>
      <c r="C68" s="43">
        <v>0</v>
      </c>
      <c r="D68" s="11">
        <v>0</v>
      </c>
      <c r="E68" s="44">
        <v>0</v>
      </c>
      <c r="F68" s="50">
        <v>0</v>
      </c>
      <c r="G68" s="4">
        <v>0</v>
      </c>
      <c r="H68" s="51">
        <v>0</v>
      </c>
      <c r="I68" s="43">
        <v>0</v>
      </c>
      <c r="J68" s="11">
        <v>0</v>
      </c>
      <c r="K68" s="44">
        <v>0</v>
      </c>
      <c r="L68" s="43">
        <v>0</v>
      </c>
      <c r="M68" s="11">
        <v>0</v>
      </c>
      <c r="N68" s="44">
        <v>0</v>
      </c>
      <c r="O68" s="43">
        <v>0</v>
      </c>
      <c r="P68" s="11">
        <v>0</v>
      </c>
      <c r="Q68" s="44">
        <v>0</v>
      </c>
      <c r="R68" s="43">
        <v>856.50199999999995</v>
      </c>
      <c r="S68" s="11">
        <v>8018.87</v>
      </c>
      <c r="T68" s="44">
        <f t="shared" si="37"/>
        <v>9362.3482490408678</v>
      </c>
      <c r="U68" s="50">
        <v>0</v>
      </c>
      <c r="V68" s="4">
        <v>0</v>
      </c>
      <c r="W68" s="51">
        <v>0</v>
      </c>
      <c r="X68" s="50">
        <v>0</v>
      </c>
      <c r="Y68" s="4">
        <v>0</v>
      </c>
      <c r="Z68" s="51">
        <v>0</v>
      </c>
      <c r="AA68" s="43">
        <v>0</v>
      </c>
      <c r="AB68" s="11">
        <v>0</v>
      </c>
      <c r="AC68" s="44">
        <v>0</v>
      </c>
      <c r="AD68" s="43">
        <v>0</v>
      </c>
      <c r="AE68" s="11">
        <v>0</v>
      </c>
      <c r="AF68" s="44">
        <v>0</v>
      </c>
      <c r="AG68" s="43">
        <v>1E-3</v>
      </c>
      <c r="AH68" s="11">
        <v>0.7</v>
      </c>
      <c r="AI68" s="44">
        <f t="shared" si="41"/>
        <v>699999.99999999988</v>
      </c>
      <c r="AJ68" s="43">
        <v>1</v>
      </c>
      <c r="AK68" s="11">
        <v>22.86</v>
      </c>
      <c r="AL68" s="44">
        <f t="shared" si="41"/>
        <v>22860</v>
      </c>
      <c r="AM68" s="43">
        <v>0</v>
      </c>
      <c r="AN68" s="11">
        <v>0</v>
      </c>
      <c r="AO68" s="44">
        <v>0</v>
      </c>
      <c r="AP68" s="43">
        <v>0</v>
      </c>
      <c r="AQ68" s="11">
        <v>0</v>
      </c>
      <c r="AR68" s="44">
        <v>0</v>
      </c>
      <c r="AS68" s="43">
        <v>0</v>
      </c>
      <c r="AT68" s="11">
        <v>0</v>
      </c>
      <c r="AU68" s="44">
        <v>0</v>
      </c>
      <c r="AV68" s="43">
        <v>0</v>
      </c>
      <c r="AW68" s="11">
        <v>0</v>
      </c>
      <c r="AX68" s="44">
        <v>0</v>
      </c>
      <c r="AY68" s="50">
        <v>0</v>
      </c>
      <c r="AZ68" s="4">
        <v>0</v>
      </c>
      <c r="BA68" s="51">
        <v>0</v>
      </c>
      <c r="BB68" s="50">
        <v>0</v>
      </c>
      <c r="BC68" s="4">
        <v>0</v>
      </c>
      <c r="BD68" s="51">
        <v>0</v>
      </c>
      <c r="BE68" s="43">
        <v>0</v>
      </c>
      <c r="BF68" s="11">
        <v>0</v>
      </c>
      <c r="BG68" s="44">
        <v>0</v>
      </c>
      <c r="BH68" s="43">
        <v>0</v>
      </c>
      <c r="BI68" s="11">
        <v>0</v>
      </c>
      <c r="BJ68" s="44">
        <v>0</v>
      </c>
      <c r="BK68" s="43">
        <v>0</v>
      </c>
      <c r="BL68" s="11">
        <v>0</v>
      </c>
      <c r="BM68" s="44">
        <v>0</v>
      </c>
      <c r="BN68" s="43">
        <v>0</v>
      </c>
      <c r="BO68" s="11">
        <v>0</v>
      </c>
      <c r="BP68" s="44">
        <v>0</v>
      </c>
      <c r="BQ68" s="43">
        <v>0</v>
      </c>
      <c r="BR68" s="11">
        <v>0</v>
      </c>
      <c r="BS68" s="44">
        <v>0</v>
      </c>
      <c r="BT68" s="43">
        <v>0</v>
      </c>
      <c r="BU68" s="11">
        <v>0</v>
      </c>
      <c r="BV68" s="44">
        <v>0</v>
      </c>
      <c r="BW68" s="43">
        <v>0</v>
      </c>
      <c r="BX68" s="11">
        <v>0</v>
      </c>
      <c r="BY68" s="44">
        <v>0</v>
      </c>
      <c r="BZ68" s="43">
        <v>1090.3</v>
      </c>
      <c r="CA68" s="11">
        <v>4145.6899999999996</v>
      </c>
      <c r="CB68" s="44">
        <f t="shared" si="40"/>
        <v>3802.3388058332566</v>
      </c>
      <c r="CC68" s="43">
        <v>0</v>
      </c>
      <c r="CD68" s="11">
        <v>0</v>
      </c>
      <c r="CE68" s="44">
        <v>0</v>
      </c>
      <c r="CF68" s="43">
        <v>0</v>
      </c>
      <c r="CG68" s="11">
        <v>0</v>
      </c>
      <c r="CH68" s="44">
        <v>0</v>
      </c>
      <c r="CI68" s="50">
        <v>0</v>
      </c>
      <c r="CJ68" s="4">
        <v>0</v>
      </c>
      <c r="CK68" s="51">
        <v>0</v>
      </c>
      <c r="CL68" s="50">
        <v>0</v>
      </c>
      <c r="CM68" s="4">
        <v>0</v>
      </c>
      <c r="CN68" s="51">
        <f t="shared" si="30"/>
        <v>0</v>
      </c>
      <c r="CO68" s="50">
        <v>0</v>
      </c>
      <c r="CP68" s="4">
        <v>0</v>
      </c>
      <c r="CQ68" s="51">
        <v>0</v>
      </c>
      <c r="CR68" s="50">
        <v>0</v>
      </c>
      <c r="CS68" s="4">
        <v>0</v>
      </c>
      <c r="CT68" s="51">
        <v>0</v>
      </c>
      <c r="CU68" s="50">
        <v>0</v>
      </c>
      <c r="CV68" s="4">
        <v>0</v>
      </c>
      <c r="CW68" s="51">
        <v>0</v>
      </c>
      <c r="CX68" s="43">
        <v>0</v>
      </c>
      <c r="CY68" s="11">
        <v>0</v>
      </c>
      <c r="CZ68" s="44">
        <v>0</v>
      </c>
      <c r="DA68" s="43">
        <v>0</v>
      </c>
      <c r="DB68" s="11">
        <v>0</v>
      </c>
      <c r="DC68" s="44">
        <v>0</v>
      </c>
      <c r="DD68" s="50">
        <v>0</v>
      </c>
      <c r="DE68" s="4">
        <v>0</v>
      </c>
      <c r="DF68" s="51">
        <v>0</v>
      </c>
      <c r="DG68" s="43">
        <v>0</v>
      </c>
      <c r="DH68" s="11">
        <v>0</v>
      </c>
      <c r="DI68" s="44">
        <v>0</v>
      </c>
      <c r="DJ68" s="6">
        <f t="shared" si="32"/>
        <v>1947.8029999999999</v>
      </c>
      <c r="DK68" s="13">
        <f t="shared" si="33"/>
        <v>12188.119999999999</v>
      </c>
    </row>
    <row r="69" spans="1:115" x14ac:dyDescent="0.25">
      <c r="A69" s="56">
        <v>2013</v>
      </c>
      <c r="B69" s="57" t="s">
        <v>16</v>
      </c>
      <c r="C69" s="43">
        <v>0</v>
      </c>
      <c r="D69" s="11">
        <v>0</v>
      </c>
      <c r="E69" s="44">
        <v>0</v>
      </c>
      <c r="F69" s="50">
        <v>0</v>
      </c>
      <c r="G69" s="4">
        <v>0</v>
      </c>
      <c r="H69" s="51">
        <v>0</v>
      </c>
      <c r="I69" s="43">
        <v>0</v>
      </c>
      <c r="J69" s="11">
        <v>0</v>
      </c>
      <c r="K69" s="44">
        <v>0</v>
      </c>
      <c r="L69" s="43">
        <v>0</v>
      </c>
      <c r="M69" s="11">
        <v>0</v>
      </c>
      <c r="N69" s="44">
        <v>0</v>
      </c>
      <c r="O69" s="43">
        <v>0</v>
      </c>
      <c r="P69" s="11">
        <v>0</v>
      </c>
      <c r="Q69" s="44">
        <v>0</v>
      </c>
      <c r="R69" s="43">
        <v>275</v>
      </c>
      <c r="S69" s="11">
        <v>2532.16</v>
      </c>
      <c r="T69" s="44">
        <f t="shared" si="37"/>
        <v>9207.8545454545456</v>
      </c>
      <c r="U69" s="50">
        <v>0</v>
      </c>
      <c r="V69" s="4">
        <v>0</v>
      </c>
      <c r="W69" s="51">
        <v>0</v>
      </c>
      <c r="X69" s="50">
        <v>0</v>
      </c>
      <c r="Y69" s="4">
        <v>0</v>
      </c>
      <c r="Z69" s="51">
        <v>0</v>
      </c>
      <c r="AA69" s="43">
        <v>0</v>
      </c>
      <c r="AB69" s="11">
        <v>0</v>
      </c>
      <c r="AC69" s="44">
        <v>0</v>
      </c>
      <c r="AD69" s="43">
        <v>0</v>
      </c>
      <c r="AE69" s="11">
        <v>0</v>
      </c>
      <c r="AF69" s="44">
        <v>0</v>
      </c>
      <c r="AG69" s="43">
        <v>0</v>
      </c>
      <c r="AH69" s="11">
        <v>0</v>
      </c>
      <c r="AI69" s="44">
        <v>0</v>
      </c>
      <c r="AJ69" s="43">
        <v>0</v>
      </c>
      <c r="AK69" s="11">
        <v>0</v>
      </c>
      <c r="AL69" s="44">
        <v>0</v>
      </c>
      <c r="AM69" s="43">
        <v>0</v>
      </c>
      <c r="AN69" s="11">
        <v>0</v>
      </c>
      <c r="AO69" s="44">
        <v>0</v>
      </c>
      <c r="AP69" s="43">
        <v>0</v>
      </c>
      <c r="AQ69" s="11">
        <v>0</v>
      </c>
      <c r="AR69" s="44">
        <v>0</v>
      </c>
      <c r="AS69" s="43">
        <v>0</v>
      </c>
      <c r="AT69" s="11">
        <v>0</v>
      </c>
      <c r="AU69" s="44">
        <v>0</v>
      </c>
      <c r="AV69" s="43">
        <v>363</v>
      </c>
      <c r="AW69" s="11">
        <v>3671.52</v>
      </c>
      <c r="AX69" s="44">
        <f t="shared" si="39"/>
        <v>10114.380165289256</v>
      </c>
      <c r="AY69" s="50">
        <v>0</v>
      </c>
      <c r="AZ69" s="4">
        <v>0</v>
      </c>
      <c r="BA69" s="51">
        <v>0</v>
      </c>
      <c r="BB69" s="50">
        <v>0</v>
      </c>
      <c r="BC69" s="4">
        <v>0</v>
      </c>
      <c r="BD69" s="51">
        <v>0</v>
      </c>
      <c r="BE69" s="43">
        <v>0</v>
      </c>
      <c r="BF69" s="11">
        <v>0</v>
      </c>
      <c r="BG69" s="44">
        <v>0</v>
      </c>
      <c r="BH69" s="43">
        <v>0</v>
      </c>
      <c r="BI69" s="11">
        <v>0</v>
      </c>
      <c r="BJ69" s="44">
        <v>0</v>
      </c>
      <c r="BK69" s="43">
        <v>0</v>
      </c>
      <c r="BL69" s="11">
        <v>0</v>
      </c>
      <c r="BM69" s="44">
        <v>0</v>
      </c>
      <c r="BN69" s="43">
        <v>0</v>
      </c>
      <c r="BO69" s="11">
        <v>0</v>
      </c>
      <c r="BP69" s="44">
        <v>0</v>
      </c>
      <c r="BQ69" s="43">
        <v>0</v>
      </c>
      <c r="BR69" s="11">
        <v>0</v>
      </c>
      <c r="BS69" s="44">
        <v>0</v>
      </c>
      <c r="BT69" s="43">
        <v>0</v>
      </c>
      <c r="BU69" s="11">
        <v>0</v>
      </c>
      <c r="BV69" s="44">
        <v>0</v>
      </c>
      <c r="BW69" s="43">
        <v>0</v>
      </c>
      <c r="BX69" s="11">
        <v>0</v>
      </c>
      <c r="BY69" s="44">
        <v>0</v>
      </c>
      <c r="BZ69" s="43">
        <v>0</v>
      </c>
      <c r="CA69" s="11">
        <v>0</v>
      </c>
      <c r="CB69" s="44">
        <v>0</v>
      </c>
      <c r="CC69" s="43">
        <v>0</v>
      </c>
      <c r="CD69" s="11">
        <v>0</v>
      </c>
      <c r="CE69" s="44">
        <v>0</v>
      </c>
      <c r="CF69" s="43">
        <v>0</v>
      </c>
      <c r="CG69" s="11">
        <v>0</v>
      </c>
      <c r="CH69" s="44">
        <v>0</v>
      </c>
      <c r="CI69" s="50">
        <v>0</v>
      </c>
      <c r="CJ69" s="4">
        <v>0</v>
      </c>
      <c r="CK69" s="51">
        <v>0</v>
      </c>
      <c r="CL69" s="50">
        <v>0</v>
      </c>
      <c r="CM69" s="4">
        <v>0</v>
      </c>
      <c r="CN69" s="51">
        <f t="shared" si="30"/>
        <v>0</v>
      </c>
      <c r="CO69" s="50">
        <v>0</v>
      </c>
      <c r="CP69" s="4">
        <v>0</v>
      </c>
      <c r="CQ69" s="51">
        <v>0</v>
      </c>
      <c r="CR69" s="50">
        <v>0</v>
      </c>
      <c r="CS69" s="4">
        <v>0</v>
      </c>
      <c r="CT69" s="51">
        <v>0</v>
      </c>
      <c r="CU69" s="50">
        <v>0</v>
      </c>
      <c r="CV69" s="4">
        <v>0</v>
      </c>
      <c r="CW69" s="51">
        <v>0</v>
      </c>
      <c r="CX69" s="43">
        <v>0</v>
      </c>
      <c r="CY69" s="11">
        <v>0</v>
      </c>
      <c r="CZ69" s="44">
        <v>0</v>
      </c>
      <c r="DA69" s="43">
        <v>0</v>
      </c>
      <c r="DB69" s="11">
        <v>0</v>
      </c>
      <c r="DC69" s="44">
        <v>0</v>
      </c>
      <c r="DD69" s="50">
        <v>0</v>
      </c>
      <c r="DE69" s="4">
        <v>0</v>
      </c>
      <c r="DF69" s="51">
        <v>0</v>
      </c>
      <c r="DG69" s="43">
        <v>0</v>
      </c>
      <c r="DH69" s="11">
        <v>0</v>
      </c>
      <c r="DI69" s="44">
        <v>0</v>
      </c>
      <c r="DJ69" s="6">
        <f t="shared" si="32"/>
        <v>638</v>
      </c>
      <c r="DK69" s="13">
        <f t="shared" si="33"/>
        <v>6203.68</v>
      </c>
    </row>
    <row r="70" spans="1:115" ht="15.75" thickBot="1" x14ac:dyDescent="0.3">
      <c r="A70" s="58"/>
      <c r="B70" s="59" t="s">
        <v>17</v>
      </c>
      <c r="C70" s="46">
        <f>SUM(C58:C69)</f>
        <v>0</v>
      </c>
      <c r="D70" s="35">
        <f>SUM(D58:D69)</f>
        <v>0</v>
      </c>
      <c r="E70" s="47"/>
      <c r="F70" s="46">
        <f>SUM(F58:F69)</f>
        <v>0</v>
      </c>
      <c r="G70" s="35">
        <f>SUM(G58:G69)</f>
        <v>0</v>
      </c>
      <c r="H70" s="47"/>
      <c r="I70" s="46">
        <f>SUM(I58:I69)</f>
        <v>0</v>
      </c>
      <c r="J70" s="35">
        <f>SUM(J58:J69)</f>
        <v>0</v>
      </c>
      <c r="K70" s="47"/>
      <c r="L70" s="46">
        <f>SUM(L58:L69)</f>
        <v>0</v>
      </c>
      <c r="M70" s="35">
        <f>SUM(M58:M69)</f>
        <v>0</v>
      </c>
      <c r="N70" s="47"/>
      <c r="O70" s="46">
        <f>SUM(O58:O69)</f>
        <v>0</v>
      </c>
      <c r="P70" s="35">
        <f>SUM(P58:P69)</f>
        <v>0</v>
      </c>
      <c r="Q70" s="47"/>
      <c r="R70" s="46">
        <f>SUM(R58:R69)</f>
        <v>4652.9740000000002</v>
      </c>
      <c r="S70" s="35">
        <f>SUM(S58:S69)</f>
        <v>42786.739000000001</v>
      </c>
      <c r="T70" s="47"/>
      <c r="U70" s="46">
        <f>SUM(U58:U69)</f>
        <v>0</v>
      </c>
      <c r="V70" s="35">
        <f>SUM(V58:V69)</f>
        <v>0</v>
      </c>
      <c r="W70" s="47"/>
      <c r="X70" s="46">
        <f>SUM(X58:X69)</f>
        <v>0</v>
      </c>
      <c r="Y70" s="35">
        <f>SUM(Y58:Y69)</f>
        <v>0</v>
      </c>
      <c r="Z70" s="47"/>
      <c r="AA70" s="46">
        <f>SUM(AA58:AA69)</f>
        <v>0</v>
      </c>
      <c r="AB70" s="35">
        <f>SUM(AB58:AB69)</f>
        <v>0</v>
      </c>
      <c r="AC70" s="47"/>
      <c r="AD70" s="46">
        <f>SUM(AD58:AD69)</f>
        <v>0</v>
      </c>
      <c r="AE70" s="35">
        <f>SUM(AE58:AE69)</f>
        <v>0</v>
      </c>
      <c r="AF70" s="47"/>
      <c r="AG70" s="46">
        <f>SUM(AG58:AG69)</f>
        <v>1E-3</v>
      </c>
      <c r="AH70" s="35">
        <f>SUM(AH58:AH69)</f>
        <v>1.7</v>
      </c>
      <c r="AI70" s="47"/>
      <c r="AJ70" s="46">
        <f>SUM(AJ58:AJ69)</f>
        <v>5</v>
      </c>
      <c r="AK70" s="35">
        <f>SUM(AK58:AK69)</f>
        <v>104.89399999999999</v>
      </c>
      <c r="AL70" s="47"/>
      <c r="AM70" s="46">
        <f>SUM(AM58:AM69)</f>
        <v>0</v>
      </c>
      <c r="AN70" s="35">
        <f>SUM(AN58:AN69)</f>
        <v>0</v>
      </c>
      <c r="AO70" s="47"/>
      <c r="AP70" s="46">
        <f>SUM(AP58:AP69)</f>
        <v>0</v>
      </c>
      <c r="AQ70" s="35">
        <f>SUM(AQ58:AQ69)</f>
        <v>0</v>
      </c>
      <c r="AR70" s="47"/>
      <c r="AS70" s="46">
        <f>SUM(AS58:AS69)</f>
        <v>25</v>
      </c>
      <c r="AT70" s="35">
        <f>SUM(AT58:AT69)</f>
        <v>242.67400000000001</v>
      </c>
      <c r="AU70" s="47"/>
      <c r="AV70" s="46">
        <f>SUM(AV58:AV69)</f>
        <v>824</v>
      </c>
      <c r="AW70" s="35">
        <f>SUM(AW58:AW69)</f>
        <v>8858.52</v>
      </c>
      <c r="AX70" s="47"/>
      <c r="AY70" s="46">
        <f>SUM(AY58:AY69)</f>
        <v>0</v>
      </c>
      <c r="AZ70" s="35">
        <f>SUM(AZ58:AZ69)</f>
        <v>0</v>
      </c>
      <c r="BA70" s="47"/>
      <c r="BB70" s="46">
        <f>SUM(BB58:BB69)</f>
        <v>0</v>
      </c>
      <c r="BC70" s="35">
        <f>SUM(BC58:BC69)</f>
        <v>0</v>
      </c>
      <c r="BD70" s="47"/>
      <c r="BE70" s="46">
        <f>SUM(BE58:BE69)</f>
        <v>0</v>
      </c>
      <c r="BF70" s="35">
        <f>SUM(BF58:BF69)</f>
        <v>0</v>
      </c>
      <c r="BG70" s="47"/>
      <c r="BH70" s="46">
        <f>SUM(BH58:BH69)</f>
        <v>0</v>
      </c>
      <c r="BI70" s="35">
        <f>SUM(BI58:BI69)</f>
        <v>0</v>
      </c>
      <c r="BJ70" s="47"/>
      <c r="BK70" s="46">
        <f>SUM(BK58:BK69)</f>
        <v>12600</v>
      </c>
      <c r="BL70" s="35">
        <f>SUM(BL58:BL69)</f>
        <v>65978.163</v>
      </c>
      <c r="BM70" s="47"/>
      <c r="BN70" s="46">
        <f>SUM(BN58:BN69)</f>
        <v>0</v>
      </c>
      <c r="BO70" s="35">
        <f>SUM(BO58:BO69)</f>
        <v>0</v>
      </c>
      <c r="BP70" s="47"/>
      <c r="BQ70" s="46">
        <f>SUM(BQ58:BQ69)</f>
        <v>0</v>
      </c>
      <c r="BR70" s="35">
        <f>SUM(BR58:BR69)</f>
        <v>0</v>
      </c>
      <c r="BS70" s="47"/>
      <c r="BT70" s="46">
        <f>SUM(BT58:BT69)</f>
        <v>0</v>
      </c>
      <c r="BU70" s="35">
        <f>SUM(BU58:BU69)</f>
        <v>0</v>
      </c>
      <c r="BV70" s="47"/>
      <c r="BW70" s="46">
        <f>SUM(BW58:BW69)</f>
        <v>0</v>
      </c>
      <c r="BX70" s="35">
        <f>SUM(BX58:BX69)</f>
        <v>0</v>
      </c>
      <c r="BY70" s="47"/>
      <c r="BZ70" s="46">
        <f>SUM(BZ58:BZ69)</f>
        <v>68378.3</v>
      </c>
      <c r="CA70" s="35">
        <f>SUM(CA58:CA69)</f>
        <v>330855.48700000002</v>
      </c>
      <c r="CB70" s="47"/>
      <c r="CC70" s="46">
        <f>SUM(CC58:CC69)</f>
        <v>0</v>
      </c>
      <c r="CD70" s="35">
        <f>SUM(CD58:CD69)</f>
        <v>0</v>
      </c>
      <c r="CE70" s="47"/>
      <c r="CF70" s="46">
        <f>SUM(CF58:CF69)</f>
        <v>0</v>
      </c>
      <c r="CG70" s="35">
        <f>SUM(CG58:CG69)</f>
        <v>0</v>
      </c>
      <c r="CH70" s="47"/>
      <c r="CI70" s="46">
        <f>SUM(CI58:CI69)</f>
        <v>0</v>
      </c>
      <c r="CJ70" s="35">
        <f>SUM(CJ58:CJ69)</f>
        <v>0</v>
      </c>
      <c r="CK70" s="47"/>
      <c r="CL70" s="46">
        <f t="shared" ref="CL70:CM70" si="42">SUM(CL58:CL69)</f>
        <v>0</v>
      </c>
      <c r="CM70" s="35">
        <f t="shared" si="42"/>
        <v>0</v>
      </c>
      <c r="CN70" s="47"/>
      <c r="CO70" s="46">
        <f>SUM(CO58:CO69)</f>
        <v>0</v>
      </c>
      <c r="CP70" s="35">
        <f>SUM(CP58:CP69)</f>
        <v>0</v>
      </c>
      <c r="CQ70" s="47"/>
      <c r="CR70" s="46">
        <f>SUM(CR58:CR69)</f>
        <v>0</v>
      </c>
      <c r="CS70" s="35">
        <f>SUM(CS58:CS69)</f>
        <v>0</v>
      </c>
      <c r="CT70" s="47"/>
      <c r="CU70" s="46">
        <f>SUM(CU58:CU69)</f>
        <v>0</v>
      </c>
      <c r="CV70" s="35">
        <f>SUM(CV58:CV69)</f>
        <v>0</v>
      </c>
      <c r="CW70" s="47"/>
      <c r="CX70" s="46">
        <f>SUM(CX58:CX69)</f>
        <v>0</v>
      </c>
      <c r="CY70" s="35">
        <f>SUM(CY58:CY69)</f>
        <v>0</v>
      </c>
      <c r="CZ70" s="47"/>
      <c r="DA70" s="46">
        <f>SUM(DA58:DA69)</f>
        <v>0</v>
      </c>
      <c r="DB70" s="35">
        <f>SUM(DB58:DB69)</f>
        <v>0</v>
      </c>
      <c r="DC70" s="47"/>
      <c r="DD70" s="46">
        <f>SUM(DD58:DD69)</f>
        <v>0</v>
      </c>
      <c r="DE70" s="35">
        <f>SUM(DE58:DE69)</f>
        <v>0</v>
      </c>
      <c r="DF70" s="47"/>
      <c r="DG70" s="46">
        <f>SUM(DG58:DG69)</f>
        <v>5961</v>
      </c>
      <c r="DH70" s="35">
        <f>SUM(DH58:DH69)</f>
        <v>28214</v>
      </c>
      <c r="DI70" s="47"/>
      <c r="DJ70" s="36">
        <f t="shared" si="32"/>
        <v>92446.274999999994</v>
      </c>
      <c r="DK70" s="37">
        <f t="shared" si="33"/>
        <v>477042.17700000003</v>
      </c>
    </row>
    <row r="71" spans="1:115" x14ac:dyDescent="0.25">
      <c r="A71" s="56">
        <v>2014</v>
      </c>
      <c r="B71" s="57" t="s">
        <v>5</v>
      </c>
      <c r="C71" s="43">
        <v>0</v>
      </c>
      <c r="D71" s="11">
        <v>0</v>
      </c>
      <c r="E71" s="44">
        <v>0</v>
      </c>
      <c r="F71" s="48">
        <v>0</v>
      </c>
      <c r="G71" s="20">
        <v>0</v>
      </c>
      <c r="H71" s="51">
        <v>0</v>
      </c>
      <c r="I71" s="43">
        <v>0</v>
      </c>
      <c r="J71" s="11">
        <v>0</v>
      </c>
      <c r="K71" s="44">
        <v>0</v>
      </c>
      <c r="L71" s="43">
        <v>0</v>
      </c>
      <c r="M71" s="11">
        <v>0</v>
      </c>
      <c r="N71" s="44">
        <v>0</v>
      </c>
      <c r="O71" s="43">
        <v>0</v>
      </c>
      <c r="P71" s="11">
        <v>0</v>
      </c>
      <c r="Q71" s="44">
        <v>0</v>
      </c>
      <c r="R71" s="43">
        <v>0</v>
      </c>
      <c r="S71" s="11">
        <v>0</v>
      </c>
      <c r="T71" s="44">
        <v>0</v>
      </c>
      <c r="U71" s="48">
        <v>0</v>
      </c>
      <c r="V71" s="20">
        <v>0</v>
      </c>
      <c r="W71" s="51">
        <v>0</v>
      </c>
      <c r="X71" s="48">
        <v>0</v>
      </c>
      <c r="Y71" s="20">
        <v>0</v>
      </c>
      <c r="Z71" s="51">
        <v>0</v>
      </c>
      <c r="AA71" s="43">
        <v>0</v>
      </c>
      <c r="AB71" s="11">
        <v>0</v>
      </c>
      <c r="AC71" s="44">
        <v>0</v>
      </c>
      <c r="AD71" s="43">
        <v>0</v>
      </c>
      <c r="AE71" s="11">
        <v>0</v>
      </c>
      <c r="AF71" s="44">
        <v>0</v>
      </c>
      <c r="AG71" s="43">
        <v>0</v>
      </c>
      <c r="AH71" s="11">
        <v>0</v>
      </c>
      <c r="AI71" s="44">
        <v>0</v>
      </c>
      <c r="AJ71" s="43">
        <v>0.54600000000000004</v>
      </c>
      <c r="AK71" s="11">
        <v>24.11</v>
      </c>
      <c r="AL71" s="44">
        <f t="shared" ref="AL71:AL80" si="43">AK71/AJ71*1000</f>
        <v>44157.50915750915</v>
      </c>
      <c r="AM71" s="43">
        <v>0</v>
      </c>
      <c r="AN71" s="11">
        <v>0</v>
      </c>
      <c r="AO71" s="44">
        <v>0</v>
      </c>
      <c r="AP71" s="43">
        <v>0</v>
      </c>
      <c r="AQ71" s="11">
        <v>0</v>
      </c>
      <c r="AR71" s="44">
        <v>0</v>
      </c>
      <c r="AS71" s="43">
        <v>0</v>
      </c>
      <c r="AT71" s="11">
        <v>0</v>
      </c>
      <c r="AU71" s="44">
        <v>0</v>
      </c>
      <c r="AV71" s="43">
        <v>100</v>
      </c>
      <c r="AW71" s="11">
        <v>1015.47</v>
      </c>
      <c r="AX71" s="44">
        <f t="shared" ref="AX71:AX73" si="44">AW71/AV71*1000</f>
        <v>10154.700000000001</v>
      </c>
      <c r="AY71" s="48">
        <v>0</v>
      </c>
      <c r="AZ71" s="20">
        <v>0</v>
      </c>
      <c r="BA71" s="51">
        <v>0</v>
      </c>
      <c r="BB71" s="48">
        <v>0</v>
      </c>
      <c r="BC71" s="20">
        <v>0</v>
      </c>
      <c r="BD71" s="51">
        <v>0</v>
      </c>
      <c r="BE71" s="43">
        <v>0</v>
      </c>
      <c r="BF71" s="11">
        <v>0</v>
      </c>
      <c r="BG71" s="44">
        <v>0</v>
      </c>
      <c r="BH71" s="43">
        <v>0</v>
      </c>
      <c r="BI71" s="11">
        <v>0</v>
      </c>
      <c r="BJ71" s="44">
        <v>0</v>
      </c>
      <c r="BK71" s="43">
        <v>1502.74</v>
      </c>
      <c r="BL71" s="11">
        <v>6409.29</v>
      </c>
      <c r="BM71" s="44">
        <f t="shared" ref="BM71:BM76" si="45">BL71/BK71*1000</f>
        <v>4265.0691403702576</v>
      </c>
      <c r="BN71" s="43">
        <v>0</v>
      </c>
      <c r="BO71" s="11">
        <v>0</v>
      </c>
      <c r="BP71" s="44">
        <v>0</v>
      </c>
      <c r="BQ71" s="43">
        <v>0</v>
      </c>
      <c r="BR71" s="11">
        <v>0</v>
      </c>
      <c r="BS71" s="44">
        <v>0</v>
      </c>
      <c r="BT71" s="43">
        <v>0</v>
      </c>
      <c r="BU71" s="11">
        <v>0</v>
      </c>
      <c r="BV71" s="44">
        <v>0</v>
      </c>
      <c r="BW71" s="43">
        <v>0</v>
      </c>
      <c r="BX71" s="11">
        <v>0</v>
      </c>
      <c r="BY71" s="44">
        <v>0</v>
      </c>
      <c r="BZ71" s="43">
        <v>0</v>
      </c>
      <c r="CA71" s="11">
        <v>0</v>
      </c>
      <c r="CB71" s="44">
        <v>0</v>
      </c>
      <c r="CC71" s="43">
        <v>0</v>
      </c>
      <c r="CD71" s="11">
        <v>0</v>
      </c>
      <c r="CE71" s="44">
        <v>0</v>
      </c>
      <c r="CF71" s="43">
        <v>0</v>
      </c>
      <c r="CG71" s="11">
        <v>0</v>
      </c>
      <c r="CH71" s="44">
        <v>0</v>
      </c>
      <c r="CI71" s="48">
        <v>0</v>
      </c>
      <c r="CJ71" s="20">
        <v>0</v>
      </c>
      <c r="CK71" s="51">
        <v>0</v>
      </c>
      <c r="CL71" s="48">
        <v>0</v>
      </c>
      <c r="CM71" s="20">
        <v>0</v>
      </c>
      <c r="CN71" s="51">
        <f t="shared" ref="CN71:CN134" si="46">IF(CL71=0,0,CM71/CL71*1000)</f>
        <v>0</v>
      </c>
      <c r="CO71" s="48">
        <v>0</v>
      </c>
      <c r="CP71" s="20">
        <v>0</v>
      </c>
      <c r="CQ71" s="51">
        <v>0</v>
      </c>
      <c r="CR71" s="48">
        <v>0</v>
      </c>
      <c r="CS71" s="20">
        <v>0</v>
      </c>
      <c r="CT71" s="51">
        <v>0</v>
      </c>
      <c r="CU71" s="48">
        <v>0</v>
      </c>
      <c r="CV71" s="20">
        <v>0</v>
      </c>
      <c r="CW71" s="51">
        <v>0</v>
      </c>
      <c r="CX71" s="43">
        <v>0</v>
      </c>
      <c r="CY71" s="11">
        <v>0</v>
      </c>
      <c r="CZ71" s="44">
        <v>0</v>
      </c>
      <c r="DA71" s="43">
        <v>0</v>
      </c>
      <c r="DB71" s="11">
        <v>0</v>
      </c>
      <c r="DC71" s="44">
        <v>0</v>
      </c>
      <c r="DD71" s="43">
        <v>0</v>
      </c>
      <c r="DE71" s="11">
        <v>0</v>
      </c>
      <c r="DF71" s="44">
        <v>0</v>
      </c>
      <c r="DG71" s="43">
        <v>0</v>
      </c>
      <c r="DH71" s="11">
        <v>0</v>
      </c>
      <c r="DI71" s="44">
        <v>0</v>
      </c>
      <c r="DJ71" s="6">
        <f t="shared" ref="DJ71:DJ83" si="47">I71+L71+O71+R71+AD71+AG71+AJ71+AM71+AP71+AV71+BK71+BN71+BQ71+BT71+BW71+BZ71+CC71+CF71+DG71+AS71+AA71</f>
        <v>1603.2860000000001</v>
      </c>
      <c r="DK71" s="13">
        <f t="shared" ref="DK71:DK83" si="48">J71+M71+P71+S71+AE71+AH71+AK71+AN71+AQ71+AW71+BL71+BO71+BR71+BU71+BX71+CA71+CD71+CG71+DH71+AT71+AB71</f>
        <v>7448.87</v>
      </c>
    </row>
    <row r="72" spans="1:115" x14ac:dyDescent="0.25">
      <c r="A72" s="56">
        <v>2014</v>
      </c>
      <c r="B72" s="57" t="s">
        <v>6</v>
      </c>
      <c r="C72" s="43">
        <v>0</v>
      </c>
      <c r="D72" s="11">
        <v>0</v>
      </c>
      <c r="E72" s="44">
        <v>0</v>
      </c>
      <c r="F72" s="50">
        <v>0</v>
      </c>
      <c r="G72" s="4">
        <v>0</v>
      </c>
      <c r="H72" s="51">
        <v>0</v>
      </c>
      <c r="I72" s="43">
        <v>0</v>
      </c>
      <c r="J72" s="11">
        <v>0</v>
      </c>
      <c r="K72" s="44">
        <v>0</v>
      </c>
      <c r="L72" s="43">
        <v>0</v>
      </c>
      <c r="M72" s="11">
        <v>0</v>
      </c>
      <c r="N72" s="44">
        <v>0</v>
      </c>
      <c r="O72" s="43">
        <v>0</v>
      </c>
      <c r="P72" s="11">
        <v>0</v>
      </c>
      <c r="Q72" s="44">
        <v>0</v>
      </c>
      <c r="R72" s="43">
        <v>200</v>
      </c>
      <c r="S72" s="11">
        <v>2178.38</v>
      </c>
      <c r="T72" s="44">
        <f t="shared" ref="T72:T82" si="49">S72/R72*1000</f>
        <v>10891.9</v>
      </c>
      <c r="U72" s="50">
        <v>0</v>
      </c>
      <c r="V72" s="4">
        <v>0</v>
      </c>
      <c r="W72" s="51">
        <v>0</v>
      </c>
      <c r="X72" s="50">
        <v>0</v>
      </c>
      <c r="Y72" s="4">
        <v>0</v>
      </c>
      <c r="Z72" s="51">
        <v>0</v>
      </c>
      <c r="AA72" s="52">
        <v>11000</v>
      </c>
      <c r="AB72" s="11">
        <v>51015.45</v>
      </c>
      <c r="AC72" s="44">
        <f t="shared" ref="AC72:AC82" si="50">AB72/AA72*1000</f>
        <v>4637.7681818181809</v>
      </c>
      <c r="AD72" s="43">
        <v>0</v>
      </c>
      <c r="AE72" s="11">
        <v>0</v>
      </c>
      <c r="AF72" s="44">
        <v>0</v>
      </c>
      <c r="AG72" s="43">
        <v>0</v>
      </c>
      <c r="AH72" s="11">
        <v>0</v>
      </c>
      <c r="AI72" s="44">
        <v>0</v>
      </c>
      <c r="AJ72" s="43">
        <v>0</v>
      </c>
      <c r="AK72" s="11">
        <v>0</v>
      </c>
      <c r="AL72" s="44">
        <v>0</v>
      </c>
      <c r="AM72" s="43">
        <v>0</v>
      </c>
      <c r="AN72" s="11">
        <v>0</v>
      </c>
      <c r="AO72" s="44">
        <v>0</v>
      </c>
      <c r="AP72" s="43">
        <v>0</v>
      </c>
      <c r="AQ72" s="11">
        <v>0</v>
      </c>
      <c r="AR72" s="44">
        <v>0</v>
      </c>
      <c r="AS72" s="43">
        <v>0</v>
      </c>
      <c r="AT72" s="11">
        <v>0</v>
      </c>
      <c r="AU72" s="44">
        <v>0</v>
      </c>
      <c r="AV72" s="43">
        <v>294</v>
      </c>
      <c r="AW72" s="11">
        <v>2790.52</v>
      </c>
      <c r="AX72" s="44">
        <f t="shared" si="44"/>
        <v>9491.5646258503402</v>
      </c>
      <c r="AY72" s="50">
        <v>0</v>
      </c>
      <c r="AZ72" s="4">
        <v>0</v>
      </c>
      <c r="BA72" s="51">
        <v>0</v>
      </c>
      <c r="BB72" s="50">
        <v>0</v>
      </c>
      <c r="BC72" s="4">
        <v>0</v>
      </c>
      <c r="BD72" s="51">
        <v>0</v>
      </c>
      <c r="BE72" s="43">
        <v>0</v>
      </c>
      <c r="BF72" s="11">
        <v>0</v>
      </c>
      <c r="BG72" s="44">
        <v>0</v>
      </c>
      <c r="BH72" s="43">
        <v>0</v>
      </c>
      <c r="BI72" s="11">
        <v>0</v>
      </c>
      <c r="BJ72" s="44">
        <v>0</v>
      </c>
      <c r="BK72" s="43">
        <v>0</v>
      </c>
      <c r="BL72" s="11">
        <v>0</v>
      </c>
      <c r="BM72" s="44">
        <v>0</v>
      </c>
      <c r="BN72" s="43">
        <v>0</v>
      </c>
      <c r="BO72" s="11">
        <v>0</v>
      </c>
      <c r="BP72" s="44">
        <v>0</v>
      </c>
      <c r="BQ72" s="43">
        <v>0</v>
      </c>
      <c r="BR72" s="11">
        <v>0</v>
      </c>
      <c r="BS72" s="44">
        <v>0</v>
      </c>
      <c r="BT72" s="43">
        <v>0</v>
      </c>
      <c r="BU72" s="11">
        <v>0</v>
      </c>
      <c r="BV72" s="44">
        <v>0</v>
      </c>
      <c r="BW72" s="43">
        <v>0</v>
      </c>
      <c r="BX72" s="11">
        <v>0</v>
      </c>
      <c r="BY72" s="44">
        <v>0</v>
      </c>
      <c r="BZ72" s="43">
        <v>16500</v>
      </c>
      <c r="CA72" s="11">
        <v>69408.98</v>
      </c>
      <c r="CB72" s="44">
        <f t="shared" ref="CB72:CB77" si="51">CA72/BZ72*1000</f>
        <v>4206.6048484848479</v>
      </c>
      <c r="CC72" s="43">
        <v>0</v>
      </c>
      <c r="CD72" s="11">
        <v>0</v>
      </c>
      <c r="CE72" s="44">
        <v>0</v>
      </c>
      <c r="CF72" s="43">
        <v>0</v>
      </c>
      <c r="CG72" s="11">
        <v>0</v>
      </c>
      <c r="CH72" s="44">
        <v>0</v>
      </c>
      <c r="CI72" s="50">
        <v>0</v>
      </c>
      <c r="CJ72" s="4">
        <v>0</v>
      </c>
      <c r="CK72" s="51">
        <v>0</v>
      </c>
      <c r="CL72" s="50">
        <v>0</v>
      </c>
      <c r="CM72" s="4">
        <v>0</v>
      </c>
      <c r="CN72" s="51">
        <f t="shared" si="46"/>
        <v>0</v>
      </c>
      <c r="CO72" s="50">
        <v>0</v>
      </c>
      <c r="CP72" s="4">
        <v>0</v>
      </c>
      <c r="CQ72" s="51">
        <v>0</v>
      </c>
      <c r="CR72" s="50">
        <v>0</v>
      </c>
      <c r="CS72" s="4">
        <v>0</v>
      </c>
      <c r="CT72" s="51">
        <v>0</v>
      </c>
      <c r="CU72" s="50">
        <v>0</v>
      </c>
      <c r="CV72" s="4">
        <v>0</v>
      </c>
      <c r="CW72" s="51">
        <v>0</v>
      </c>
      <c r="CX72" s="43">
        <v>0</v>
      </c>
      <c r="CY72" s="11">
        <v>0</v>
      </c>
      <c r="CZ72" s="44">
        <v>0</v>
      </c>
      <c r="DA72" s="43">
        <v>0</v>
      </c>
      <c r="DB72" s="11">
        <v>0</v>
      </c>
      <c r="DC72" s="44">
        <v>0</v>
      </c>
      <c r="DD72" s="43">
        <v>0</v>
      </c>
      <c r="DE72" s="11">
        <v>0</v>
      </c>
      <c r="DF72" s="44">
        <v>0</v>
      </c>
      <c r="DG72" s="43">
        <v>0</v>
      </c>
      <c r="DH72" s="11">
        <v>0</v>
      </c>
      <c r="DI72" s="44">
        <v>0</v>
      </c>
      <c r="DJ72" s="6">
        <f t="shared" si="47"/>
        <v>27994</v>
      </c>
      <c r="DK72" s="13">
        <f t="shared" si="48"/>
        <v>125393.32999999999</v>
      </c>
    </row>
    <row r="73" spans="1:115" x14ac:dyDescent="0.25">
      <c r="A73" s="56">
        <v>2014</v>
      </c>
      <c r="B73" s="57" t="s">
        <v>7</v>
      </c>
      <c r="C73" s="43">
        <v>0</v>
      </c>
      <c r="D73" s="11">
        <v>0</v>
      </c>
      <c r="E73" s="44">
        <v>0</v>
      </c>
      <c r="F73" s="50">
        <v>0</v>
      </c>
      <c r="G73" s="4">
        <v>0</v>
      </c>
      <c r="H73" s="51">
        <v>0</v>
      </c>
      <c r="I73" s="43">
        <v>0</v>
      </c>
      <c r="J73" s="11">
        <v>0</v>
      </c>
      <c r="K73" s="44">
        <v>0</v>
      </c>
      <c r="L73" s="43">
        <v>7980</v>
      </c>
      <c r="M73" s="11">
        <v>35455.82</v>
      </c>
      <c r="N73" s="44">
        <f t="shared" ref="N73" si="52">M73/L73*1000</f>
        <v>4443.085213032582</v>
      </c>
      <c r="O73" s="43">
        <v>0</v>
      </c>
      <c r="P73" s="11">
        <v>0</v>
      </c>
      <c r="Q73" s="44">
        <v>0</v>
      </c>
      <c r="R73" s="43">
        <v>96</v>
      </c>
      <c r="S73" s="11">
        <v>925.45</v>
      </c>
      <c r="T73" s="44">
        <f t="shared" si="49"/>
        <v>9640.1041666666679</v>
      </c>
      <c r="U73" s="50">
        <v>0</v>
      </c>
      <c r="V73" s="4">
        <v>0</v>
      </c>
      <c r="W73" s="51">
        <v>0</v>
      </c>
      <c r="X73" s="50">
        <v>0</v>
      </c>
      <c r="Y73" s="4">
        <v>0</v>
      </c>
      <c r="Z73" s="51">
        <v>0</v>
      </c>
      <c r="AA73" s="43">
        <v>0</v>
      </c>
      <c r="AB73" s="11">
        <v>0</v>
      </c>
      <c r="AC73" s="44">
        <v>0</v>
      </c>
      <c r="AD73" s="43">
        <v>0</v>
      </c>
      <c r="AE73" s="11">
        <v>0</v>
      </c>
      <c r="AF73" s="44">
        <v>0</v>
      </c>
      <c r="AG73" s="43">
        <v>0</v>
      </c>
      <c r="AH73" s="11">
        <v>0</v>
      </c>
      <c r="AI73" s="44">
        <v>0</v>
      </c>
      <c r="AJ73" s="43">
        <v>2.5000000000000001E-2</v>
      </c>
      <c r="AK73" s="11">
        <v>19.88</v>
      </c>
      <c r="AL73" s="44">
        <f t="shared" si="43"/>
        <v>795199.99999999988</v>
      </c>
      <c r="AM73" s="43">
        <v>0</v>
      </c>
      <c r="AN73" s="11">
        <v>0</v>
      </c>
      <c r="AO73" s="44">
        <v>0</v>
      </c>
      <c r="AP73" s="43">
        <v>0</v>
      </c>
      <c r="AQ73" s="11">
        <v>0</v>
      </c>
      <c r="AR73" s="44">
        <v>0</v>
      </c>
      <c r="AS73" s="43">
        <v>0</v>
      </c>
      <c r="AT73" s="11">
        <v>0</v>
      </c>
      <c r="AU73" s="44">
        <v>0</v>
      </c>
      <c r="AV73" s="43">
        <v>200</v>
      </c>
      <c r="AW73" s="11">
        <v>2139.46</v>
      </c>
      <c r="AX73" s="44">
        <f t="shared" si="44"/>
        <v>10697.300000000001</v>
      </c>
      <c r="AY73" s="50">
        <v>0</v>
      </c>
      <c r="AZ73" s="4">
        <v>0</v>
      </c>
      <c r="BA73" s="51">
        <v>0</v>
      </c>
      <c r="BB73" s="50">
        <v>0</v>
      </c>
      <c r="BC73" s="4">
        <v>0</v>
      </c>
      <c r="BD73" s="51">
        <v>0</v>
      </c>
      <c r="BE73" s="43">
        <v>0</v>
      </c>
      <c r="BF73" s="11">
        <v>0</v>
      </c>
      <c r="BG73" s="44">
        <v>0</v>
      </c>
      <c r="BH73" s="43">
        <v>0</v>
      </c>
      <c r="BI73" s="11">
        <v>0</v>
      </c>
      <c r="BJ73" s="44">
        <v>0</v>
      </c>
      <c r="BK73" s="43">
        <v>0</v>
      </c>
      <c r="BL73" s="11">
        <v>0</v>
      </c>
      <c r="BM73" s="44">
        <v>0</v>
      </c>
      <c r="BN73" s="43">
        <v>0</v>
      </c>
      <c r="BO73" s="11">
        <v>0</v>
      </c>
      <c r="BP73" s="44">
        <v>0</v>
      </c>
      <c r="BQ73" s="43">
        <v>0</v>
      </c>
      <c r="BR73" s="11">
        <v>0</v>
      </c>
      <c r="BS73" s="44">
        <v>0</v>
      </c>
      <c r="BT73" s="43">
        <v>0</v>
      </c>
      <c r="BU73" s="11">
        <v>0</v>
      </c>
      <c r="BV73" s="44">
        <v>0</v>
      </c>
      <c r="BW73" s="43">
        <v>0</v>
      </c>
      <c r="BX73" s="11">
        <v>0</v>
      </c>
      <c r="BY73" s="44">
        <v>0</v>
      </c>
      <c r="BZ73" s="43">
        <v>0</v>
      </c>
      <c r="CA73" s="11">
        <v>0</v>
      </c>
      <c r="CB73" s="44">
        <v>0</v>
      </c>
      <c r="CC73" s="43">
        <v>0</v>
      </c>
      <c r="CD73" s="11">
        <v>0</v>
      </c>
      <c r="CE73" s="44">
        <v>0</v>
      </c>
      <c r="CF73" s="43">
        <v>0</v>
      </c>
      <c r="CG73" s="11">
        <v>0</v>
      </c>
      <c r="CH73" s="44">
        <v>0</v>
      </c>
      <c r="CI73" s="50">
        <v>0</v>
      </c>
      <c r="CJ73" s="4">
        <v>0</v>
      </c>
      <c r="CK73" s="51">
        <v>0</v>
      </c>
      <c r="CL73" s="50">
        <v>0</v>
      </c>
      <c r="CM73" s="4">
        <v>0</v>
      </c>
      <c r="CN73" s="51">
        <f t="shared" si="46"/>
        <v>0</v>
      </c>
      <c r="CO73" s="50">
        <v>0</v>
      </c>
      <c r="CP73" s="4">
        <v>0</v>
      </c>
      <c r="CQ73" s="51">
        <v>0</v>
      </c>
      <c r="CR73" s="50">
        <v>0</v>
      </c>
      <c r="CS73" s="4">
        <v>0</v>
      </c>
      <c r="CT73" s="51">
        <v>0</v>
      </c>
      <c r="CU73" s="50">
        <v>0</v>
      </c>
      <c r="CV73" s="4">
        <v>0</v>
      </c>
      <c r="CW73" s="51">
        <v>0</v>
      </c>
      <c r="CX73" s="43">
        <v>0</v>
      </c>
      <c r="CY73" s="11">
        <v>0</v>
      </c>
      <c r="CZ73" s="44">
        <v>0</v>
      </c>
      <c r="DA73" s="43">
        <v>0</v>
      </c>
      <c r="DB73" s="11">
        <v>0</v>
      </c>
      <c r="DC73" s="44">
        <v>0</v>
      </c>
      <c r="DD73" s="43">
        <v>0</v>
      </c>
      <c r="DE73" s="11">
        <v>0</v>
      </c>
      <c r="DF73" s="44">
        <v>0</v>
      </c>
      <c r="DG73" s="43">
        <v>0</v>
      </c>
      <c r="DH73" s="11">
        <v>0</v>
      </c>
      <c r="DI73" s="44">
        <v>0</v>
      </c>
      <c r="DJ73" s="6">
        <f t="shared" si="47"/>
        <v>8276.0249999999996</v>
      </c>
      <c r="DK73" s="13">
        <f t="shared" si="48"/>
        <v>38540.609999999993</v>
      </c>
    </row>
    <row r="74" spans="1:115" x14ac:dyDescent="0.25">
      <c r="A74" s="56">
        <v>2014</v>
      </c>
      <c r="B74" s="57" t="s">
        <v>8</v>
      </c>
      <c r="C74" s="43">
        <v>0</v>
      </c>
      <c r="D74" s="11">
        <v>0</v>
      </c>
      <c r="E74" s="44">
        <v>0</v>
      </c>
      <c r="F74" s="50">
        <v>0</v>
      </c>
      <c r="G74" s="4">
        <v>0</v>
      </c>
      <c r="H74" s="51">
        <v>0</v>
      </c>
      <c r="I74" s="43">
        <v>0</v>
      </c>
      <c r="J74" s="11">
        <v>0</v>
      </c>
      <c r="K74" s="44">
        <v>0</v>
      </c>
      <c r="L74" s="43">
        <v>0</v>
      </c>
      <c r="M74" s="11">
        <v>0</v>
      </c>
      <c r="N74" s="44">
        <v>0</v>
      </c>
      <c r="O74" s="43">
        <v>0</v>
      </c>
      <c r="P74" s="11">
        <v>0</v>
      </c>
      <c r="Q74" s="44">
        <v>0</v>
      </c>
      <c r="R74" s="43">
        <v>570</v>
      </c>
      <c r="S74" s="11">
        <v>5539.25</v>
      </c>
      <c r="T74" s="44">
        <f t="shared" si="49"/>
        <v>9717.9824561403511</v>
      </c>
      <c r="U74" s="50">
        <v>0</v>
      </c>
      <c r="V74" s="4">
        <v>0</v>
      </c>
      <c r="W74" s="51">
        <v>0</v>
      </c>
      <c r="X74" s="50">
        <v>0</v>
      </c>
      <c r="Y74" s="4">
        <v>0</v>
      </c>
      <c r="Z74" s="51">
        <v>0</v>
      </c>
      <c r="AA74" s="43">
        <v>0</v>
      </c>
      <c r="AB74" s="11">
        <v>0</v>
      </c>
      <c r="AC74" s="44">
        <v>0</v>
      </c>
      <c r="AD74" s="43">
        <v>0</v>
      </c>
      <c r="AE74" s="11">
        <v>0</v>
      </c>
      <c r="AF74" s="44">
        <v>0</v>
      </c>
      <c r="AG74" s="43">
        <v>0</v>
      </c>
      <c r="AH74" s="11">
        <v>0</v>
      </c>
      <c r="AI74" s="44">
        <v>0</v>
      </c>
      <c r="AJ74" s="43">
        <v>0</v>
      </c>
      <c r="AK74" s="11">
        <v>0</v>
      </c>
      <c r="AL74" s="44">
        <v>0</v>
      </c>
      <c r="AM74" s="43">
        <v>0</v>
      </c>
      <c r="AN74" s="11">
        <v>0</v>
      </c>
      <c r="AO74" s="44">
        <v>0</v>
      </c>
      <c r="AP74" s="43">
        <v>0</v>
      </c>
      <c r="AQ74" s="11">
        <v>0</v>
      </c>
      <c r="AR74" s="44">
        <v>0</v>
      </c>
      <c r="AS74" s="43">
        <v>0</v>
      </c>
      <c r="AT74" s="11">
        <v>0</v>
      </c>
      <c r="AU74" s="44">
        <v>0</v>
      </c>
      <c r="AV74" s="43">
        <v>0</v>
      </c>
      <c r="AW74" s="11">
        <v>0</v>
      </c>
      <c r="AX74" s="44">
        <v>0</v>
      </c>
      <c r="AY74" s="50">
        <v>0</v>
      </c>
      <c r="AZ74" s="4">
        <v>0</v>
      </c>
      <c r="BA74" s="51">
        <v>0</v>
      </c>
      <c r="BB74" s="50">
        <v>0</v>
      </c>
      <c r="BC74" s="4">
        <v>0</v>
      </c>
      <c r="BD74" s="51">
        <v>0</v>
      </c>
      <c r="BE74" s="43">
        <v>0</v>
      </c>
      <c r="BF74" s="11">
        <v>0</v>
      </c>
      <c r="BG74" s="44">
        <v>0</v>
      </c>
      <c r="BH74" s="43">
        <v>0</v>
      </c>
      <c r="BI74" s="11">
        <v>0</v>
      </c>
      <c r="BJ74" s="44">
        <v>0</v>
      </c>
      <c r="BK74" s="43">
        <v>0</v>
      </c>
      <c r="BL74" s="11">
        <v>0</v>
      </c>
      <c r="BM74" s="44">
        <v>0</v>
      </c>
      <c r="BN74" s="43">
        <v>0</v>
      </c>
      <c r="BO74" s="11">
        <v>0</v>
      </c>
      <c r="BP74" s="44">
        <v>0</v>
      </c>
      <c r="BQ74" s="43">
        <v>0</v>
      </c>
      <c r="BR74" s="11">
        <v>0</v>
      </c>
      <c r="BS74" s="44">
        <v>0</v>
      </c>
      <c r="BT74" s="43">
        <v>0</v>
      </c>
      <c r="BU74" s="11">
        <v>0</v>
      </c>
      <c r="BV74" s="44">
        <v>0</v>
      </c>
      <c r="BW74" s="43">
        <v>0</v>
      </c>
      <c r="BX74" s="11">
        <v>0</v>
      </c>
      <c r="BY74" s="44">
        <v>0</v>
      </c>
      <c r="BZ74" s="43">
        <v>0</v>
      </c>
      <c r="CA74" s="11">
        <v>0</v>
      </c>
      <c r="CB74" s="44">
        <v>0</v>
      </c>
      <c r="CC74" s="43">
        <v>0</v>
      </c>
      <c r="CD74" s="11">
        <v>0</v>
      </c>
      <c r="CE74" s="44">
        <v>0</v>
      </c>
      <c r="CF74" s="43">
        <v>0</v>
      </c>
      <c r="CG74" s="11">
        <v>0</v>
      </c>
      <c r="CH74" s="44">
        <v>0</v>
      </c>
      <c r="CI74" s="50">
        <v>0</v>
      </c>
      <c r="CJ74" s="4">
        <v>0</v>
      </c>
      <c r="CK74" s="51">
        <v>0</v>
      </c>
      <c r="CL74" s="50">
        <v>0</v>
      </c>
      <c r="CM74" s="4">
        <v>0</v>
      </c>
      <c r="CN74" s="51">
        <f t="shared" si="46"/>
        <v>0</v>
      </c>
      <c r="CO74" s="50">
        <v>0</v>
      </c>
      <c r="CP74" s="4">
        <v>0</v>
      </c>
      <c r="CQ74" s="51">
        <v>0</v>
      </c>
      <c r="CR74" s="50">
        <v>0</v>
      </c>
      <c r="CS74" s="4">
        <v>0</v>
      </c>
      <c r="CT74" s="51">
        <v>0</v>
      </c>
      <c r="CU74" s="50">
        <v>0</v>
      </c>
      <c r="CV74" s="4">
        <v>0</v>
      </c>
      <c r="CW74" s="51">
        <v>0</v>
      </c>
      <c r="CX74" s="43">
        <v>0</v>
      </c>
      <c r="CY74" s="11">
        <v>0</v>
      </c>
      <c r="CZ74" s="44">
        <v>0</v>
      </c>
      <c r="DA74" s="43">
        <v>0</v>
      </c>
      <c r="DB74" s="11">
        <v>0</v>
      </c>
      <c r="DC74" s="44">
        <v>0</v>
      </c>
      <c r="DD74" s="43">
        <v>0</v>
      </c>
      <c r="DE74" s="11">
        <v>0</v>
      </c>
      <c r="DF74" s="44">
        <v>0</v>
      </c>
      <c r="DG74" s="43">
        <v>0</v>
      </c>
      <c r="DH74" s="11">
        <v>0</v>
      </c>
      <c r="DI74" s="44">
        <v>0</v>
      </c>
      <c r="DJ74" s="6">
        <f t="shared" si="47"/>
        <v>570</v>
      </c>
      <c r="DK74" s="13">
        <f t="shared" si="48"/>
        <v>5539.25</v>
      </c>
    </row>
    <row r="75" spans="1:115" x14ac:dyDescent="0.25">
      <c r="A75" s="56">
        <v>2014</v>
      </c>
      <c r="B75" s="57" t="s">
        <v>9</v>
      </c>
      <c r="C75" s="43">
        <v>0</v>
      </c>
      <c r="D75" s="11">
        <v>0</v>
      </c>
      <c r="E75" s="44">
        <v>0</v>
      </c>
      <c r="F75" s="50">
        <v>0</v>
      </c>
      <c r="G75" s="4">
        <v>0</v>
      </c>
      <c r="H75" s="51">
        <v>0</v>
      </c>
      <c r="I75" s="43">
        <v>0</v>
      </c>
      <c r="J75" s="11">
        <v>0</v>
      </c>
      <c r="K75" s="44">
        <v>0</v>
      </c>
      <c r="L75" s="43">
        <v>0</v>
      </c>
      <c r="M75" s="11">
        <v>0</v>
      </c>
      <c r="N75" s="44">
        <v>0</v>
      </c>
      <c r="O75" s="43">
        <v>0</v>
      </c>
      <c r="P75" s="11">
        <v>0</v>
      </c>
      <c r="Q75" s="44">
        <v>0</v>
      </c>
      <c r="R75" s="43">
        <v>770</v>
      </c>
      <c r="S75" s="11">
        <v>7422.87</v>
      </c>
      <c r="T75" s="44">
        <f t="shared" si="49"/>
        <v>9640.0909090909081</v>
      </c>
      <c r="U75" s="50">
        <v>0</v>
      </c>
      <c r="V75" s="4">
        <v>0</v>
      </c>
      <c r="W75" s="51">
        <v>0</v>
      </c>
      <c r="X75" s="50">
        <v>0</v>
      </c>
      <c r="Y75" s="4">
        <v>0</v>
      </c>
      <c r="Z75" s="51">
        <v>0</v>
      </c>
      <c r="AA75" s="43">
        <v>0</v>
      </c>
      <c r="AB75" s="11">
        <v>0</v>
      </c>
      <c r="AC75" s="44">
        <v>0</v>
      </c>
      <c r="AD75" s="43">
        <v>0</v>
      </c>
      <c r="AE75" s="11">
        <v>0</v>
      </c>
      <c r="AF75" s="44">
        <v>0</v>
      </c>
      <c r="AG75" s="43">
        <v>0</v>
      </c>
      <c r="AH75" s="11">
        <v>0</v>
      </c>
      <c r="AI75" s="44">
        <v>0</v>
      </c>
      <c r="AJ75" s="43">
        <v>1E-3</v>
      </c>
      <c r="AK75" s="11">
        <v>1.0900000000000001</v>
      </c>
      <c r="AL75" s="44">
        <f t="shared" si="43"/>
        <v>1090000</v>
      </c>
      <c r="AM75" s="43">
        <v>0</v>
      </c>
      <c r="AN75" s="11">
        <v>0</v>
      </c>
      <c r="AO75" s="44">
        <v>0</v>
      </c>
      <c r="AP75" s="43">
        <v>0</v>
      </c>
      <c r="AQ75" s="11">
        <v>0</v>
      </c>
      <c r="AR75" s="44">
        <v>0</v>
      </c>
      <c r="AS75" s="43">
        <v>0</v>
      </c>
      <c r="AT75" s="11">
        <v>0</v>
      </c>
      <c r="AU75" s="44">
        <v>0</v>
      </c>
      <c r="AV75" s="43">
        <v>0</v>
      </c>
      <c r="AW75" s="11">
        <v>0</v>
      </c>
      <c r="AX75" s="44">
        <v>0</v>
      </c>
      <c r="AY75" s="50">
        <v>0</v>
      </c>
      <c r="AZ75" s="4">
        <v>0</v>
      </c>
      <c r="BA75" s="51">
        <v>0</v>
      </c>
      <c r="BB75" s="50">
        <v>0</v>
      </c>
      <c r="BC75" s="4">
        <v>0</v>
      </c>
      <c r="BD75" s="51">
        <v>0</v>
      </c>
      <c r="BE75" s="43">
        <v>0</v>
      </c>
      <c r="BF75" s="11">
        <v>0</v>
      </c>
      <c r="BG75" s="44">
        <v>0</v>
      </c>
      <c r="BH75" s="43">
        <v>0</v>
      </c>
      <c r="BI75" s="11">
        <v>0</v>
      </c>
      <c r="BJ75" s="44">
        <v>0</v>
      </c>
      <c r="BK75" s="43">
        <v>0</v>
      </c>
      <c r="BL75" s="11">
        <v>0</v>
      </c>
      <c r="BM75" s="44">
        <v>0</v>
      </c>
      <c r="BN75" s="43">
        <v>0</v>
      </c>
      <c r="BO75" s="11">
        <v>0</v>
      </c>
      <c r="BP75" s="44">
        <v>0</v>
      </c>
      <c r="BQ75" s="43">
        <v>0</v>
      </c>
      <c r="BR75" s="11">
        <v>0</v>
      </c>
      <c r="BS75" s="44">
        <v>0</v>
      </c>
      <c r="BT75" s="43">
        <v>0</v>
      </c>
      <c r="BU75" s="11">
        <v>0</v>
      </c>
      <c r="BV75" s="44">
        <v>0</v>
      </c>
      <c r="BW75" s="43">
        <v>0</v>
      </c>
      <c r="BX75" s="11">
        <v>0</v>
      </c>
      <c r="BY75" s="44">
        <v>0</v>
      </c>
      <c r="BZ75" s="43">
        <v>0</v>
      </c>
      <c r="CA75" s="11">
        <v>0</v>
      </c>
      <c r="CB75" s="44">
        <v>0</v>
      </c>
      <c r="CC75" s="43">
        <v>0</v>
      </c>
      <c r="CD75" s="11">
        <v>0</v>
      </c>
      <c r="CE75" s="44">
        <v>0</v>
      </c>
      <c r="CF75" s="43">
        <v>0</v>
      </c>
      <c r="CG75" s="11">
        <v>0</v>
      </c>
      <c r="CH75" s="44">
        <v>0</v>
      </c>
      <c r="CI75" s="50">
        <v>0</v>
      </c>
      <c r="CJ75" s="4">
        <v>0</v>
      </c>
      <c r="CK75" s="51">
        <v>0</v>
      </c>
      <c r="CL75" s="50">
        <v>0</v>
      </c>
      <c r="CM75" s="4">
        <v>0</v>
      </c>
      <c r="CN75" s="51">
        <f t="shared" si="46"/>
        <v>0</v>
      </c>
      <c r="CO75" s="50">
        <v>0</v>
      </c>
      <c r="CP75" s="4">
        <v>0</v>
      </c>
      <c r="CQ75" s="51">
        <v>0</v>
      </c>
      <c r="CR75" s="50">
        <v>0</v>
      </c>
      <c r="CS75" s="4">
        <v>0</v>
      </c>
      <c r="CT75" s="51">
        <v>0</v>
      </c>
      <c r="CU75" s="50">
        <v>0</v>
      </c>
      <c r="CV75" s="4">
        <v>0</v>
      </c>
      <c r="CW75" s="51">
        <v>0</v>
      </c>
      <c r="CX75" s="43">
        <v>0</v>
      </c>
      <c r="CY75" s="11">
        <v>0</v>
      </c>
      <c r="CZ75" s="44">
        <v>0</v>
      </c>
      <c r="DA75" s="43">
        <v>0</v>
      </c>
      <c r="DB75" s="11">
        <v>0</v>
      </c>
      <c r="DC75" s="44">
        <v>0</v>
      </c>
      <c r="DD75" s="43">
        <v>0</v>
      </c>
      <c r="DE75" s="11">
        <v>0</v>
      </c>
      <c r="DF75" s="44">
        <v>0</v>
      </c>
      <c r="DG75" s="43">
        <v>0</v>
      </c>
      <c r="DH75" s="11">
        <v>0</v>
      </c>
      <c r="DI75" s="44">
        <v>0</v>
      </c>
      <c r="DJ75" s="6">
        <f t="shared" si="47"/>
        <v>770.00099999999998</v>
      </c>
      <c r="DK75" s="13">
        <f t="shared" si="48"/>
        <v>7423.96</v>
      </c>
    </row>
    <row r="76" spans="1:115" x14ac:dyDescent="0.25">
      <c r="A76" s="56">
        <v>2014</v>
      </c>
      <c r="B76" s="57" t="s">
        <v>10</v>
      </c>
      <c r="C76" s="43">
        <v>0</v>
      </c>
      <c r="D76" s="11">
        <v>0</v>
      </c>
      <c r="E76" s="44">
        <v>0</v>
      </c>
      <c r="F76" s="50">
        <v>0</v>
      </c>
      <c r="G76" s="4">
        <v>0</v>
      </c>
      <c r="H76" s="51">
        <v>0</v>
      </c>
      <c r="I76" s="43">
        <v>0</v>
      </c>
      <c r="J76" s="11">
        <v>0</v>
      </c>
      <c r="K76" s="44">
        <v>0</v>
      </c>
      <c r="L76" s="43">
        <v>0</v>
      </c>
      <c r="M76" s="11">
        <v>0</v>
      </c>
      <c r="N76" s="44">
        <v>0</v>
      </c>
      <c r="O76" s="43">
        <v>0</v>
      </c>
      <c r="P76" s="11">
        <v>0</v>
      </c>
      <c r="Q76" s="44">
        <v>0</v>
      </c>
      <c r="R76" s="43">
        <v>721</v>
      </c>
      <c r="S76" s="11">
        <v>6117.4</v>
      </c>
      <c r="T76" s="44">
        <f t="shared" si="49"/>
        <v>8484.6047156726763</v>
      </c>
      <c r="U76" s="50">
        <v>0</v>
      </c>
      <c r="V76" s="4">
        <v>0</v>
      </c>
      <c r="W76" s="51">
        <v>0</v>
      </c>
      <c r="X76" s="50">
        <v>0</v>
      </c>
      <c r="Y76" s="4">
        <v>0</v>
      </c>
      <c r="Z76" s="51">
        <v>0</v>
      </c>
      <c r="AA76" s="43">
        <v>0</v>
      </c>
      <c r="AB76" s="11">
        <v>0</v>
      </c>
      <c r="AC76" s="44">
        <v>0</v>
      </c>
      <c r="AD76" s="43">
        <v>0</v>
      </c>
      <c r="AE76" s="11">
        <v>0</v>
      </c>
      <c r="AF76" s="44">
        <v>0</v>
      </c>
      <c r="AG76" s="43">
        <v>0</v>
      </c>
      <c r="AH76" s="11">
        <v>0</v>
      </c>
      <c r="AI76" s="44">
        <v>0</v>
      </c>
      <c r="AJ76" s="43">
        <v>0</v>
      </c>
      <c r="AK76" s="11">
        <v>0</v>
      </c>
      <c r="AL76" s="44">
        <v>0</v>
      </c>
      <c r="AM76" s="43">
        <v>0</v>
      </c>
      <c r="AN76" s="11">
        <v>0</v>
      </c>
      <c r="AO76" s="44">
        <v>0</v>
      </c>
      <c r="AP76" s="43">
        <v>0</v>
      </c>
      <c r="AQ76" s="11">
        <v>0</v>
      </c>
      <c r="AR76" s="44">
        <v>0</v>
      </c>
      <c r="AS76" s="43">
        <v>0</v>
      </c>
      <c r="AT76" s="11">
        <v>0</v>
      </c>
      <c r="AU76" s="44">
        <v>0</v>
      </c>
      <c r="AV76" s="43">
        <v>0</v>
      </c>
      <c r="AW76" s="11">
        <v>0</v>
      </c>
      <c r="AX76" s="44">
        <v>0</v>
      </c>
      <c r="AY76" s="50">
        <v>0</v>
      </c>
      <c r="AZ76" s="4">
        <v>0</v>
      </c>
      <c r="BA76" s="51">
        <v>0</v>
      </c>
      <c r="BB76" s="50">
        <v>0</v>
      </c>
      <c r="BC76" s="4">
        <v>0</v>
      </c>
      <c r="BD76" s="51">
        <v>0</v>
      </c>
      <c r="BE76" s="43">
        <v>0</v>
      </c>
      <c r="BF76" s="11">
        <v>0</v>
      </c>
      <c r="BG76" s="44">
        <v>0</v>
      </c>
      <c r="BH76" s="43">
        <v>0</v>
      </c>
      <c r="BI76" s="11">
        <v>0</v>
      </c>
      <c r="BJ76" s="44">
        <v>0</v>
      </c>
      <c r="BK76" s="43">
        <v>24.82</v>
      </c>
      <c r="BL76" s="11">
        <v>138.68</v>
      </c>
      <c r="BM76" s="44">
        <f t="shared" si="45"/>
        <v>5587.4294923448833</v>
      </c>
      <c r="BN76" s="43">
        <v>0</v>
      </c>
      <c r="BO76" s="11">
        <v>0</v>
      </c>
      <c r="BP76" s="44">
        <v>0</v>
      </c>
      <c r="BQ76" s="43">
        <v>0</v>
      </c>
      <c r="BR76" s="11">
        <v>0</v>
      </c>
      <c r="BS76" s="44">
        <v>0</v>
      </c>
      <c r="BT76" s="43">
        <v>0</v>
      </c>
      <c r="BU76" s="11">
        <v>0</v>
      </c>
      <c r="BV76" s="44">
        <v>0</v>
      </c>
      <c r="BW76" s="43">
        <v>0</v>
      </c>
      <c r="BX76" s="11">
        <v>0</v>
      </c>
      <c r="BY76" s="44">
        <v>0</v>
      </c>
      <c r="BZ76" s="43">
        <v>1568</v>
      </c>
      <c r="CA76" s="11">
        <v>8118.41</v>
      </c>
      <c r="CB76" s="44">
        <f t="shared" si="51"/>
        <v>5177.5573979591836</v>
      </c>
      <c r="CC76" s="43">
        <v>0</v>
      </c>
      <c r="CD76" s="11">
        <v>0</v>
      </c>
      <c r="CE76" s="44">
        <v>0</v>
      </c>
      <c r="CF76" s="43">
        <v>0</v>
      </c>
      <c r="CG76" s="11">
        <v>0</v>
      </c>
      <c r="CH76" s="44">
        <v>0</v>
      </c>
      <c r="CI76" s="50">
        <v>0</v>
      </c>
      <c r="CJ76" s="4">
        <v>0</v>
      </c>
      <c r="CK76" s="51">
        <v>0</v>
      </c>
      <c r="CL76" s="50">
        <v>0</v>
      </c>
      <c r="CM76" s="4">
        <v>0</v>
      </c>
      <c r="CN76" s="51">
        <f t="shared" si="46"/>
        <v>0</v>
      </c>
      <c r="CO76" s="50">
        <v>0</v>
      </c>
      <c r="CP76" s="4">
        <v>0</v>
      </c>
      <c r="CQ76" s="51">
        <v>0</v>
      </c>
      <c r="CR76" s="50">
        <v>0</v>
      </c>
      <c r="CS76" s="4">
        <v>0</v>
      </c>
      <c r="CT76" s="51">
        <v>0</v>
      </c>
      <c r="CU76" s="50">
        <v>0</v>
      </c>
      <c r="CV76" s="4">
        <v>0</v>
      </c>
      <c r="CW76" s="51">
        <v>0</v>
      </c>
      <c r="CX76" s="43">
        <v>0</v>
      </c>
      <c r="CY76" s="11">
        <v>0</v>
      </c>
      <c r="CZ76" s="44">
        <v>0</v>
      </c>
      <c r="DA76" s="43">
        <v>0</v>
      </c>
      <c r="DB76" s="11">
        <v>0</v>
      </c>
      <c r="DC76" s="44">
        <v>0</v>
      </c>
      <c r="DD76" s="43">
        <v>0</v>
      </c>
      <c r="DE76" s="11">
        <v>0</v>
      </c>
      <c r="DF76" s="44">
        <v>0</v>
      </c>
      <c r="DG76" s="43">
        <v>0</v>
      </c>
      <c r="DH76" s="11">
        <v>0</v>
      </c>
      <c r="DI76" s="44">
        <v>0</v>
      </c>
      <c r="DJ76" s="6">
        <f t="shared" si="47"/>
        <v>2313.8200000000002</v>
      </c>
      <c r="DK76" s="13">
        <f t="shared" si="48"/>
        <v>14374.49</v>
      </c>
    </row>
    <row r="77" spans="1:115" x14ac:dyDescent="0.25">
      <c r="A77" s="56">
        <v>2014</v>
      </c>
      <c r="B77" s="57" t="s">
        <v>11</v>
      </c>
      <c r="C77" s="43">
        <v>0</v>
      </c>
      <c r="D77" s="11">
        <v>0</v>
      </c>
      <c r="E77" s="44">
        <v>0</v>
      </c>
      <c r="F77" s="50">
        <v>0</v>
      </c>
      <c r="G77" s="4">
        <v>0</v>
      </c>
      <c r="H77" s="51">
        <v>0</v>
      </c>
      <c r="I77" s="43">
        <v>0</v>
      </c>
      <c r="J77" s="11">
        <v>0</v>
      </c>
      <c r="K77" s="44">
        <v>0</v>
      </c>
      <c r="L77" s="43">
        <v>0</v>
      </c>
      <c r="M77" s="11">
        <v>0</v>
      </c>
      <c r="N77" s="44">
        <v>0</v>
      </c>
      <c r="O77" s="43">
        <v>0</v>
      </c>
      <c r="P77" s="11">
        <v>0</v>
      </c>
      <c r="Q77" s="44">
        <v>0</v>
      </c>
      <c r="R77" s="43">
        <v>944</v>
      </c>
      <c r="S77" s="11">
        <v>7725.61</v>
      </c>
      <c r="T77" s="44">
        <f t="shared" si="49"/>
        <v>8183.9088983050842</v>
      </c>
      <c r="U77" s="50">
        <v>0</v>
      </c>
      <c r="V77" s="4">
        <v>0</v>
      </c>
      <c r="W77" s="51">
        <v>0</v>
      </c>
      <c r="X77" s="50">
        <v>0</v>
      </c>
      <c r="Y77" s="4">
        <v>0</v>
      </c>
      <c r="Z77" s="51">
        <v>0</v>
      </c>
      <c r="AA77" s="43">
        <v>0</v>
      </c>
      <c r="AB77" s="11">
        <v>0</v>
      </c>
      <c r="AC77" s="44">
        <v>0</v>
      </c>
      <c r="AD77" s="43">
        <v>0</v>
      </c>
      <c r="AE77" s="11">
        <v>0</v>
      </c>
      <c r="AF77" s="44">
        <v>0</v>
      </c>
      <c r="AG77" s="43">
        <v>0</v>
      </c>
      <c r="AH77" s="11">
        <v>0</v>
      </c>
      <c r="AI77" s="44">
        <v>0</v>
      </c>
      <c r="AJ77" s="43">
        <v>0</v>
      </c>
      <c r="AK77" s="11">
        <v>0</v>
      </c>
      <c r="AL77" s="44">
        <v>0</v>
      </c>
      <c r="AM77" s="43">
        <v>0</v>
      </c>
      <c r="AN77" s="11">
        <v>0</v>
      </c>
      <c r="AO77" s="44">
        <v>0</v>
      </c>
      <c r="AP77" s="43">
        <v>0</v>
      </c>
      <c r="AQ77" s="11">
        <v>0</v>
      </c>
      <c r="AR77" s="44">
        <v>0</v>
      </c>
      <c r="AS77" s="43">
        <v>0</v>
      </c>
      <c r="AT77" s="11">
        <v>0</v>
      </c>
      <c r="AU77" s="44">
        <v>0</v>
      </c>
      <c r="AV77" s="43">
        <v>0</v>
      </c>
      <c r="AW77" s="11">
        <v>0</v>
      </c>
      <c r="AX77" s="44">
        <v>0</v>
      </c>
      <c r="AY77" s="50">
        <v>0</v>
      </c>
      <c r="AZ77" s="4">
        <v>0</v>
      </c>
      <c r="BA77" s="51">
        <v>0</v>
      </c>
      <c r="BB77" s="50">
        <v>0</v>
      </c>
      <c r="BC77" s="4">
        <v>0</v>
      </c>
      <c r="BD77" s="51">
        <v>0</v>
      </c>
      <c r="BE77" s="43">
        <v>0</v>
      </c>
      <c r="BF77" s="11">
        <v>0</v>
      </c>
      <c r="BG77" s="44">
        <v>0</v>
      </c>
      <c r="BH77" s="43">
        <v>0</v>
      </c>
      <c r="BI77" s="11">
        <v>0</v>
      </c>
      <c r="BJ77" s="44">
        <v>0</v>
      </c>
      <c r="BK77" s="43">
        <v>0</v>
      </c>
      <c r="BL77" s="11">
        <v>0</v>
      </c>
      <c r="BM77" s="44">
        <v>0</v>
      </c>
      <c r="BN77" s="43">
        <v>0</v>
      </c>
      <c r="BO77" s="11">
        <v>0</v>
      </c>
      <c r="BP77" s="44">
        <v>0</v>
      </c>
      <c r="BQ77" s="43">
        <v>0</v>
      </c>
      <c r="BR77" s="11">
        <v>0</v>
      </c>
      <c r="BS77" s="44">
        <v>0</v>
      </c>
      <c r="BT77" s="43">
        <v>0</v>
      </c>
      <c r="BU77" s="11">
        <v>0</v>
      </c>
      <c r="BV77" s="44">
        <v>0</v>
      </c>
      <c r="BW77" s="43">
        <v>0</v>
      </c>
      <c r="BX77" s="11">
        <v>0</v>
      </c>
      <c r="BY77" s="44">
        <v>0</v>
      </c>
      <c r="BZ77" s="43">
        <v>1533.2</v>
      </c>
      <c r="CA77" s="11">
        <v>7970</v>
      </c>
      <c r="CB77" s="44">
        <f t="shared" si="51"/>
        <v>5198.2781111400991</v>
      </c>
      <c r="CC77" s="43">
        <v>0</v>
      </c>
      <c r="CD77" s="11">
        <v>0</v>
      </c>
      <c r="CE77" s="44">
        <v>0</v>
      </c>
      <c r="CF77" s="43">
        <v>0</v>
      </c>
      <c r="CG77" s="11">
        <v>0</v>
      </c>
      <c r="CH77" s="44">
        <v>0</v>
      </c>
      <c r="CI77" s="50">
        <v>0</v>
      </c>
      <c r="CJ77" s="4">
        <v>0</v>
      </c>
      <c r="CK77" s="51">
        <v>0</v>
      </c>
      <c r="CL77" s="50">
        <v>0</v>
      </c>
      <c r="CM77" s="4">
        <v>0</v>
      </c>
      <c r="CN77" s="51">
        <f t="shared" si="46"/>
        <v>0</v>
      </c>
      <c r="CO77" s="50">
        <v>0</v>
      </c>
      <c r="CP77" s="4">
        <v>0</v>
      </c>
      <c r="CQ77" s="51">
        <v>0</v>
      </c>
      <c r="CR77" s="50">
        <v>0</v>
      </c>
      <c r="CS77" s="4">
        <v>0</v>
      </c>
      <c r="CT77" s="51">
        <v>0</v>
      </c>
      <c r="CU77" s="50">
        <v>0</v>
      </c>
      <c r="CV77" s="4">
        <v>0</v>
      </c>
      <c r="CW77" s="51">
        <v>0</v>
      </c>
      <c r="CX77" s="43">
        <v>0</v>
      </c>
      <c r="CY77" s="11">
        <v>0</v>
      </c>
      <c r="CZ77" s="44">
        <v>0</v>
      </c>
      <c r="DA77" s="43">
        <v>0</v>
      </c>
      <c r="DB77" s="11">
        <v>0</v>
      </c>
      <c r="DC77" s="44">
        <v>0</v>
      </c>
      <c r="DD77" s="43">
        <v>0</v>
      </c>
      <c r="DE77" s="11">
        <v>0</v>
      </c>
      <c r="DF77" s="44">
        <v>0</v>
      </c>
      <c r="DG77" s="43">
        <v>0</v>
      </c>
      <c r="DH77" s="11">
        <v>0</v>
      </c>
      <c r="DI77" s="44">
        <v>0</v>
      </c>
      <c r="DJ77" s="6">
        <f t="shared" si="47"/>
        <v>2477.1999999999998</v>
      </c>
      <c r="DK77" s="13">
        <f t="shared" si="48"/>
        <v>15695.61</v>
      </c>
    </row>
    <row r="78" spans="1:115" x14ac:dyDescent="0.25">
      <c r="A78" s="56">
        <v>2014</v>
      </c>
      <c r="B78" s="57" t="s">
        <v>12</v>
      </c>
      <c r="C78" s="43">
        <v>0</v>
      </c>
      <c r="D78" s="11">
        <v>0</v>
      </c>
      <c r="E78" s="44">
        <v>0</v>
      </c>
      <c r="F78" s="50">
        <v>0</v>
      </c>
      <c r="G78" s="4">
        <v>0</v>
      </c>
      <c r="H78" s="51">
        <v>0</v>
      </c>
      <c r="I78" s="43">
        <v>0</v>
      </c>
      <c r="J78" s="11">
        <v>0</v>
      </c>
      <c r="K78" s="44">
        <v>0</v>
      </c>
      <c r="L78" s="43">
        <v>0</v>
      </c>
      <c r="M78" s="11">
        <v>0</v>
      </c>
      <c r="N78" s="44">
        <v>0</v>
      </c>
      <c r="O78" s="43">
        <v>0</v>
      </c>
      <c r="P78" s="11">
        <v>0</v>
      </c>
      <c r="Q78" s="44">
        <v>0</v>
      </c>
      <c r="R78" s="43">
        <v>1006</v>
      </c>
      <c r="S78" s="11">
        <v>8424.4699999999993</v>
      </c>
      <c r="T78" s="44">
        <f t="shared" si="49"/>
        <v>8374.2246520874742</v>
      </c>
      <c r="U78" s="50">
        <v>0</v>
      </c>
      <c r="V78" s="4">
        <v>0</v>
      </c>
      <c r="W78" s="51">
        <v>0</v>
      </c>
      <c r="X78" s="50">
        <v>0</v>
      </c>
      <c r="Y78" s="4">
        <v>0</v>
      </c>
      <c r="Z78" s="51">
        <v>0</v>
      </c>
      <c r="AA78" s="43">
        <v>0</v>
      </c>
      <c r="AB78" s="11">
        <v>0</v>
      </c>
      <c r="AC78" s="44">
        <v>0</v>
      </c>
      <c r="AD78" s="43">
        <v>0</v>
      </c>
      <c r="AE78" s="11">
        <v>0</v>
      </c>
      <c r="AF78" s="44">
        <v>0</v>
      </c>
      <c r="AG78" s="43">
        <v>0</v>
      </c>
      <c r="AH78" s="11">
        <v>0</v>
      </c>
      <c r="AI78" s="44">
        <v>0</v>
      </c>
      <c r="AJ78" s="43">
        <v>1.4</v>
      </c>
      <c r="AK78" s="11">
        <v>34.659999999999997</v>
      </c>
      <c r="AL78" s="44">
        <f t="shared" si="43"/>
        <v>24757.142857142855</v>
      </c>
      <c r="AM78" s="43">
        <v>0</v>
      </c>
      <c r="AN78" s="11">
        <v>0</v>
      </c>
      <c r="AO78" s="44">
        <v>0</v>
      </c>
      <c r="AP78" s="43">
        <v>0</v>
      </c>
      <c r="AQ78" s="11">
        <v>0</v>
      </c>
      <c r="AR78" s="44">
        <v>0</v>
      </c>
      <c r="AS78" s="43">
        <v>0</v>
      </c>
      <c r="AT78" s="11">
        <v>0</v>
      </c>
      <c r="AU78" s="44">
        <v>0</v>
      </c>
      <c r="AV78" s="43">
        <v>0</v>
      </c>
      <c r="AW78" s="11">
        <v>0</v>
      </c>
      <c r="AX78" s="44">
        <v>0</v>
      </c>
      <c r="AY78" s="50">
        <v>0</v>
      </c>
      <c r="AZ78" s="4">
        <v>0</v>
      </c>
      <c r="BA78" s="51">
        <v>0</v>
      </c>
      <c r="BB78" s="50">
        <v>0</v>
      </c>
      <c r="BC78" s="4">
        <v>0</v>
      </c>
      <c r="BD78" s="51">
        <v>0</v>
      </c>
      <c r="BE78" s="43">
        <v>0</v>
      </c>
      <c r="BF78" s="11">
        <v>0</v>
      </c>
      <c r="BG78" s="44">
        <v>0</v>
      </c>
      <c r="BH78" s="43">
        <v>0</v>
      </c>
      <c r="BI78" s="11">
        <v>0</v>
      </c>
      <c r="BJ78" s="44">
        <v>0</v>
      </c>
      <c r="BK78" s="43">
        <v>0</v>
      </c>
      <c r="BL78" s="11">
        <v>0</v>
      </c>
      <c r="BM78" s="44">
        <v>0</v>
      </c>
      <c r="BN78" s="43">
        <v>0</v>
      </c>
      <c r="BO78" s="11">
        <v>0</v>
      </c>
      <c r="BP78" s="44">
        <v>0</v>
      </c>
      <c r="BQ78" s="43">
        <v>0</v>
      </c>
      <c r="BR78" s="11">
        <v>0</v>
      </c>
      <c r="BS78" s="44">
        <v>0</v>
      </c>
      <c r="BT78" s="43">
        <v>0</v>
      </c>
      <c r="BU78" s="11">
        <v>0</v>
      </c>
      <c r="BV78" s="44">
        <v>0</v>
      </c>
      <c r="BW78" s="43">
        <v>0</v>
      </c>
      <c r="BX78" s="11">
        <v>0</v>
      </c>
      <c r="BY78" s="44">
        <v>0</v>
      </c>
      <c r="BZ78" s="43">
        <v>0</v>
      </c>
      <c r="CA78" s="11">
        <v>0</v>
      </c>
      <c r="CB78" s="44">
        <v>0</v>
      </c>
      <c r="CC78" s="43">
        <v>0</v>
      </c>
      <c r="CD78" s="11">
        <v>0</v>
      </c>
      <c r="CE78" s="44">
        <v>0</v>
      </c>
      <c r="CF78" s="43">
        <v>0</v>
      </c>
      <c r="CG78" s="11">
        <v>0</v>
      </c>
      <c r="CH78" s="44">
        <v>0</v>
      </c>
      <c r="CI78" s="50">
        <v>0</v>
      </c>
      <c r="CJ78" s="4">
        <v>0</v>
      </c>
      <c r="CK78" s="51">
        <v>0</v>
      </c>
      <c r="CL78" s="50">
        <v>0</v>
      </c>
      <c r="CM78" s="4">
        <v>0</v>
      </c>
      <c r="CN78" s="51">
        <f t="shared" si="46"/>
        <v>0</v>
      </c>
      <c r="CO78" s="50">
        <v>0</v>
      </c>
      <c r="CP78" s="4">
        <v>0</v>
      </c>
      <c r="CQ78" s="51">
        <v>0</v>
      </c>
      <c r="CR78" s="50">
        <v>0</v>
      </c>
      <c r="CS78" s="4">
        <v>0</v>
      </c>
      <c r="CT78" s="51">
        <v>0</v>
      </c>
      <c r="CU78" s="50">
        <v>0</v>
      </c>
      <c r="CV78" s="4">
        <v>0</v>
      </c>
      <c r="CW78" s="51">
        <v>0</v>
      </c>
      <c r="CX78" s="43">
        <v>0</v>
      </c>
      <c r="CY78" s="11">
        <v>0</v>
      </c>
      <c r="CZ78" s="44">
        <v>0</v>
      </c>
      <c r="DA78" s="43">
        <v>0</v>
      </c>
      <c r="DB78" s="11">
        <v>0</v>
      </c>
      <c r="DC78" s="44">
        <v>0</v>
      </c>
      <c r="DD78" s="43">
        <v>0</v>
      </c>
      <c r="DE78" s="11">
        <v>0</v>
      </c>
      <c r="DF78" s="44">
        <v>0</v>
      </c>
      <c r="DG78" s="43">
        <v>0</v>
      </c>
      <c r="DH78" s="11">
        <v>0</v>
      </c>
      <c r="DI78" s="44">
        <v>0</v>
      </c>
      <c r="DJ78" s="6">
        <f t="shared" si="47"/>
        <v>1007.4</v>
      </c>
      <c r="DK78" s="13">
        <f t="shared" si="48"/>
        <v>8459.1299999999992</v>
      </c>
    </row>
    <row r="79" spans="1:115" x14ac:dyDescent="0.25">
      <c r="A79" s="56">
        <v>2014</v>
      </c>
      <c r="B79" s="57" t="s">
        <v>13</v>
      </c>
      <c r="C79" s="43">
        <v>0</v>
      </c>
      <c r="D79" s="11">
        <v>0</v>
      </c>
      <c r="E79" s="44">
        <v>0</v>
      </c>
      <c r="F79" s="50">
        <v>0</v>
      </c>
      <c r="G79" s="4">
        <v>0</v>
      </c>
      <c r="H79" s="51">
        <v>0</v>
      </c>
      <c r="I79" s="43">
        <v>0</v>
      </c>
      <c r="J79" s="11">
        <v>0</v>
      </c>
      <c r="K79" s="44">
        <v>0</v>
      </c>
      <c r="L79" s="43">
        <v>0</v>
      </c>
      <c r="M79" s="11">
        <v>0</v>
      </c>
      <c r="N79" s="44">
        <v>0</v>
      </c>
      <c r="O79" s="43">
        <v>0</v>
      </c>
      <c r="P79" s="11">
        <v>0</v>
      </c>
      <c r="Q79" s="44">
        <v>0</v>
      </c>
      <c r="R79" s="43">
        <v>1252</v>
      </c>
      <c r="S79" s="11">
        <v>10083.209999999999</v>
      </c>
      <c r="T79" s="44">
        <f t="shared" si="49"/>
        <v>8053.682108626198</v>
      </c>
      <c r="U79" s="50">
        <v>0</v>
      </c>
      <c r="V79" s="4">
        <v>0</v>
      </c>
      <c r="W79" s="51">
        <v>0</v>
      </c>
      <c r="X79" s="50">
        <v>0</v>
      </c>
      <c r="Y79" s="4">
        <v>0</v>
      </c>
      <c r="Z79" s="51">
        <v>0</v>
      </c>
      <c r="AA79" s="43">
        <v>0</v>
      </c>
      <c r="AB79" s="11">
        <v>0</v>
      </c>
      <c r="AC79" s="44">
        <v>0</v>
      </c>
      <c r="AD79" s="43">
        <v>0</v>
      </c>
      <c r="AE79" s="11">
        <v>0</v>
      </c>
      <c r="AF79" s="44">
        <v>0</v>
      </c>
      <c r="AG79" s="43">
        <v>0</v>
      </c>
      <c r="AH79" s="11">
        <v>0</v>
      </c>
      <c r="AI79" s="44">
        <v>0</v>
      </c>
      <c r="AJ79" s="43">
        <v>1.5</v>
      </c>
      <c r="AK79" s="11">
        <v>36.549999999999997</v>
      </c>
      <c r="AL79" s="44">
        <f t="shared" si="43"/>
        <v>24366.666666666664</v>
      </c>
      <c r="AM79" s="43">
        <v>0</v>
      </c>
      <c r="AN79" s="11">
        <v>0</v>
      </c>
      <c r="AO79" s="44">
        <v>0</v>
      </c>
      <c r="AP79" s="43">
        <v>0</v>
      </c>
      <c r="AQ79" s="11">
        <v>0</v>
      </c>
      <c r="AR79" s="44">
        <v>0</v>
      </c>
      <c r="AS79" s="43">
        <v>0</v>
      </c>
      <c r="AT79" s="11">
        <v>0</v>
      </c>
      <c r="AU79" s="44">
        <v>0</v>
      </c>
      <c r="AV79" s="43">
        <v>0</v>
      </c>
      <c r="AW79" s="11">
        <v>0</v>
      </c>
      <c r="AX79" s="44">
        <v>0</v>
      </c>
      <c r="AY79" s="50">
        <v>0</v>
      </c>
      <c r="AZ79" s="4">
        <v>0</v>
      </c>
      <c r="BA79" s="51">
        <v>0</v>
      </c>
      <c r="BB79" s="50">
        <v>0</v>
      </c>
      <c r="BC79" s="4">
        <v>0</v>
      </c>
      <c r="BD79" s="51">
        <v>0</v>
      </c>
      <c r="BE79" s="43">
        <v>0</v>
      </c>
      <c r="BF79" s="11">
        <v>0</v>
      </c>
      <c r="BG79" s="44">
        <v>0</v>
      </c>
      <c r="BH79" s="43">
        <v>0</v>
      </c>
      <c r="BI79" s="11">
        <v>0</v>
      </c>
      <c r="BJ79" s="44">
        <v>0</v>
      </c>
      <c r="BK79" s="43">
        <v>0</v>
      </c>
      <c r="BL79" s="11">
        <v>0</v>
      </c>
      <c r="BM79" s="44">
        <v>0</v>
      </c>
      <c r="BN79" s="43">
        <v>0</v>
      </c>
      <c r="BO79" s="11">
        <v>0</v>
      </c>
      <c r="BP79" s="44">
        <v>0</v>
      </c>
      <c r="BQ79" s="43">
        <v>0</v>
      </c>
      <c r="BR79" s="11">
        <v>0</v>
      </c>
      <c r="BS79" s="44">
        <v>0</v>
      </c>
      <c r="BT79" s="43">
        <v>0</v>
      </c>
      <c r="BU79" s="11">
        <v>0</v>
      </c>
      <c r="BV79" s="44">
        <v>0</v>
      </c>
      <c r="BW79" s="43">
        <v>0</v>
      </c>
      <c r="BX79" s="11">
        <v>0</v>
      </c>
      <c r="BY79" s="44">
        <v>0</v>
      </c>
      <c r="BZ79" s="43">
        <v>0</v>
      </c>
      <c r="CA79" s="11">
        <v>0</v>
      </c>
      <c r="CB79" s="44">
        <v>0</v>
      </c>
      <c r="CC79" s="43">
        <v>27489</v>
      </c>
      <c r="CD79" s="11">
        <v>156545.13</v>
      </c>
      <c r="CE79" s="44">
        <f t="shared" ref="CE79" si="53">CD79/CC79*1000</f>
        <v>5694.8281130634077</v>
      </c>
      <c r="CF79" s="43">
        <v>0</v>
      </c>
      <c r="CG79" s="11">
        <v>0</v>
      </c>
      <c r="CH79" s="44">
        <v>0</v>
      </c>
      <c r="CI79" s="50">
        <v>0</v>
      </c>
      <c r="CJ79" s="4">
        <v>0</v>
      </c>
      <c r="CK79" s="51">
        <v>0</v>
      </c>
      <c r="CL79" s="50">
        <v>0</v>
      </c>
      <c r="CM79" s="4">
        <v>0</v>
      </c>
      <c r="CN79" s="51">
        <f t="shared" si="46"/>
        <v>0</v>
      </c>
      <c r="CO79" s="50">
        <v>0</v>
      </c>
      <c r="CP79" s="4">
        <v>0</v>
      </c>
      <c r="CQ79" s="51">
        <v>0</v>
      </c>
      <c r="CR79" s="50">
        <v>0</v>
      </c>
      <c r="CS79" s="4">
        <v>0</v>
      </c>
      <c r="CT79" s="51">
        <v>0</v>
      </c>
      <c r="CU79" s="50">
        <v>0</v>
      </c>
      <c r="CV79" s="4">
        <v>0</v>
      </c>
      <c r="CW79" s="51">
        <v>0</v>
      </c>
      <c r="CX79" s="43">
        <v>0</v>
      </c>
      <c r="CY79" s="11">
        <v>0</v>
      </c>
      <c r="CZ79" s="44">
        <v>0</v>
      </c>
      <c r="DA79" s="43">
        <v>0</v>
      </c>
      <c r="DB79" s="11">
        <v>0</v>
      </c>
      <c r="DC79" s="44">
        <v>0</v>
      </c>
      <c r="DD79" s="43">
        <v>0</v>
      </c>
      <c r="DE79" s="11">
        <v>0</v>
      </c>
      <c r="DF79" s="44">
        <v>0</v>
      </c>
      <c r="DG79" s="43">
        <v>0</v>
      </c>
      <c r="DH79" s="11">
        <v>0</v>
      </c>
      <c r="DI79" s="44">
        <v>0</v>
      </c>
      <c r="DJ79" s="6">
        <f t="shared" si="47"/>
        <v>28742.5</v>
      </c>
      <c r="DK79" s="13">
        <f t="shared" si="48"/>
        <v>166664.89000000001</v>
      </c>
    </row>
    <row r="80" spans="1:115" x14ac:dyDescent="0.25">
      <c r="A80" s="56">
        <v>2014</v>
      </c>
      <c r="B80" s="60" t="s">
        <v>14</v>
      </c>
      <c r="C80" s="43">
        <v>0</v>
      </c>
      <c r="D80" s="11">
        <v>0</v>
      </c>
      <c r="E80" s="44">
        <v>0</v>
      </c>
      <c r="F80" s="50">
        <v>0</v>
      </c>
      <c r="G80" s="4">
        <v>0</v>
      </c>
      <c r="H80" s="51">
        <v>0</v>
      </c>
      <c r="I80" s="43">
        <v>0</v>
      </c>
      <c r="J80" s="11">
        <v>0</v>
      </c>
      <c r="K80" s="44">
        <v>0</v>
      </c>
      <c r="L80" s="43">
        <v>0</v>
      </c>
      <c r="M80" s="11">
        <v>0</v>
      </c>
      <c r="N80" s="44">
        <v>0</v>
      </c>
      <c r="O80" s="43">
        <v>0</v>
      </c>
      <c r="P80" s="11">
        <v>0</v>
      </c>
      <c r="Q80" s="44">
        <v>0</v>
      </c>
      <c r="R80" s="43">
        <v>58623.487999999998</v>
      </c>
      <c r="S80" s="11">
        <v>361372.52</v>
      </c>
      <c r="T80" s="44">
        <f t="shared" si="49"/>
        <v>6164.2957853343696</v>
      </c>
      <c r="U80" s="50">
        <v>0</v>
      </c>
      <c r="V80" s="4">
        <v>0</v>
      </c>
      <c r="W80" s="51">
        <v>0</v>
      </c>
      <c r="X80" s="50">
        <v>0</v>
      </c>
      <c r="Y80" s="4">
        <v>0</v>
      </c>
      <c r="Z80" s="51">
        <v>0</v>
      </c>
      <c r="AA80" s="43">
        <v>0</v>
      </c>
      <c r="AB80" s="11">
        <v>0</v>
      </c>
      <c r="AC80" s="44">
        <v>0</v>
      </c>
      <c r="AD80" s="43">
        <v>0</v>
      </c>
      <c r="AE80" s="11">
        <v>0</v>
      </c>
      <c r="AF80" s="44">
        <v>0</v>
      </c>
      <c r="AG80" s="43">
        <v>0</v>
      </c>
      <c r="AH80" s="11">
        <v>0</v>
      </c>
      <c r="AI80" s="44">
        <v>0</v>
      </c>
      <c r="AJ80" s="43">
        <v>2.4</v>
      </c>
      <c r="AK80" s="11">
        <v>58.78</v>
      </c>
      <c r="AL80" s="44">
        <f t="shared" si="43"/>
        <v>24491.666666666668</v>
      </c>
      <c r="AM80" s="43">
        <v>0</v>
      </c>
      <c r="AN80" s="11">
        <v>0</v>
      </c>
      <c r="AO80" s="44">
        <v>0</v>
      </c>
      <c r="AP80" s="43">
        <v>0</v>
      </c>
      <c r="AQ80" s="11">
        <v>0</v>
      </c>
      <c r="AR80" s="44">
        <v>0</v>
      </c>
      <c r="AS80" s="43">
        <v>0</v>
      </c>
      <c r="AT80" s="11">
        <v>0</v>
      </c>
      <c r="AU80" s="44">
        <v>0</v>
      </c>
      <c r="AV80" s="43">
        <v>0</v>
      </c>
      <c r="AW80" s="11">
        <v>0</v>
      </c>
      <c r="AX80" s="44">
        <v>0</v>
      </c>
      <c r="AY80" s="50">
        <v>0</v>
      </c>
      <c r="AZ80" s="4">
        <v>0</v>
      </c>
      <c r="BA80" s="51">
        <v>0</v>
      </c>
      <c r="BB80" s="50">
        <v>0</v>
      </c>
      <c r="BC80" s="4">
        <v>0</v>
      </c>
      <c r="BD80" s="51">
        <v>0</v>
      </c>
      <c r="BE80" s="43">
        <v>0</v>
      </c>
      <c r="BF80" s="11">
        <v>0</v>
      </c>
      <c r="BG80" s="44">
        <v>0</v>
      </c>
      <c r="BH80" s="43">
        <v>0</v>
      </c>
      <c r="BI80" s="11">
        <v>0</v>
      </c>
      <c r="BJ80" s="44">
        <v>0</v>
      </c>
      <c r="BK80" s="43">
        <v>0</v>
      </c>
      <c r="BL80" s="11">
        <v>0</v>
      </c>
      <c r="BM80" s="44">
        <v>0</v>
      </c>
      <c r="BN80" s="43">
        <v>0</v>
      </c>
      <c r="BO80" s="11">
        <v>0</v>
      </c>
      <c r="BP80" s="44">
        <v>0</v>
      </c>
      <c r="BQ80" s="43">
        <v>0</v>
      </c>
      <c r="BR80" s="11">
        <v>0</v>
      </c>
      <c r="BS80" s="44">
        <v>0</v>
      </c>
      <c r="BT80" s="43">
        <v>0</v>
      </c>
      <c r="BU80" s="11">
        <v>0</v>
      </c>
      <c r="BV80" s="44">
        <v>0</v>
      </c>
      <c r="BW80" s="43">
        <v>0</v>
      </c>
      <c r="BX80" s="11">
        <v>0</v>
      </c>
      <c r="BY80" s="44">
        <v>0</v>
      </c>
      <c r="BZ80" s="43">
        <v>0</v>
      </c>
      <c r="CA80" s="11">
        <v>0</v>
      </c>
      <c r="CB80" s="44">
        <v>0</v>
      </c>
      <c r="CC80" s="43">
        <v>0</v>
      </c>
      <c r="CD80" s="11">
        <v>0</v>
      </c>
      <c r="CE80" s="44">
        <v>0</v>
      </c>
      <c r="CF80" s="43">
        <v>0</v>
      </c>
      <c r="CG80" s="11">
        <v>0</v>
      </c>
      <c r="CH80" s="44">
        <v>0</v>
      </c>
      <c r="CI80" s="50">
        <v>0</v>
      </c>
      <c r="CJ80" s="4">
        <v>0</v>
      </c>
      <c r="CK80" s="51">
        <v>0</v>
      </c>
      <c r="CL80" s="50">
        <v>0</v>
      </c>
      <c r="CM80" s="4">
        <v>0</v>
      </c>
      <c r="CN80" s="51">
        <f t="shared" si="46"/>
        <v>0</v>
      </c>
      <c r="CO80" s="50">
        <v>0</v>
      </c>
      <c r="CP80" s="4">
        <v>0</v>
      </c>
      <c r="CQ80" s="51">
        <v>0</v>
      </c>
      <c r="CR80" s="50">
        <v>0</v>
      </c>
      <c r="CS80" s="4">
        <v>0</v>
      </c>
      <c r="CT80" s="51">
        <v>0</v>
      </c>
      <c r="CU80" s="50">
        <v>0</v>
      </c>
      <c r="CV80" s="4">
        <v>0</v>
      </c>
      <c r="CW80" s="51">
        <v>0</v>
      </c>
      <c r="CX80" s="43">
        <v>0</v>
      </c>
      <c r="CY80" s="11">
        <v>0</v>
      </c>
      <c r="CZ80" s="44">
        <v>0</v>
      </c>
      <c r="DA80" s="43">
        <v>0</v>
      </c>
      <c r="DB80" s="11">
        <v>0</v>
      </c>
      <c r="DC80" s="44">
        <v>0</v>
      </c>
      <c r="DD80" s="43">
        <v>0</v>
      </c>
      <c r="DE80" s="11">
        <v>0</v>
      </c>
      <c r="DF80" s="44">
        <v>0</v>
      </c>
      <c r="DG80" s="43">
        <v>0</v>
      </c>
      <c r="DH80" s="11">
        <v>0</v>
      </c>
      <c r="DI80" s="44">
        <v>0</v>
      </c>
      <c r="DJ80" s="6">
        <f t="shared" si="47"/>
        <v>58625.887999999999</v>
      </c>
      <c r="DK80" s="13">
        <f t="shared" si="48"/>
        <v>361431.30000000005</v>
      </c>
    </row>
    <row r="81" spans="1:115" x14ac:dyDescent="0.25">
      <c r="A81" s="56">
        <v>2014</v>
      </c>
      <c r="B81" s="57" t="s">
        <v>15</v>
      </c>
      <c r="C81" s="43">
        <v>0</v>
      </c>
      <c r="D81" s="11">
        <v>0</v>
      </c>
      <c r="E81" s="44">
        <v>0</v>
      </c>
      <c r="F81" s="50">
        <v>0</v>
      </c>
      <c r="G81" s="4">
        <v>0</v>
      </c>
      <c r="H81" s="51">
        <v>0</v>
      </c>
      <c r="I81" s="43">
        <v>0</v>
      </c>
      <c r="J81" s="11">
        <v>0</v>
      </c>
      <c r="K81" s="44">
        <v>0</v>
      </c>
      <c r="L81" s="43">
        <v>0</v>
      </c>
      <c r="M81" s="11">
        <v>0</v>
      </c>
      <c r="N81" s="44">
        <v>0</v>
      </c>
      <c r="O81" s="43">
        <v>0</v>
      </c>
      <c r="P81" s="11">
        <v>0</v>
      </c>
      <c r="Q81" s="44">
        <v>0</v>
      </c>
      <c r="R81" s="43">
        <v>2530</v>
      </c>
      <c r="S81" s="11">
        <v>21968.21</v>
      </c>
      <c r="T81" s="44">
        <f t="shared" si="49"/>
        <v>8683.0869565217399</v>
      </c>
      <c r="U81" s="50">
        <v>0</v>
      </c>
      <c r="V81" s="4">
        <v>0</v>
      </c>
      <c r="W81" s="51">
        <v>0</v>
      </c>
      <c r="X81" s="50">
        <v>0</v>
      </c>
      <c r="Y81" s="4">
        <v>0</v>
      </c>
      <c r="Z81" s="51">
        <v>0</v>
      </c>
      <c r="AA81" s="43">
        <v>0</v>
      </c>
      <c r="AB81" s="11">
        <v>0</v>
      </c>
      <c r="AC81" s="44">
        <v>0</v>
      </c>
      <c r="AD81" s="43">
        <v>0</v>
      </c>
      <c r="AE81" s="11">
        <v>0</v>
      </c>
      <c r="AF81" s="44">
        <v>0</v>
      </c>
      <c r="AG81" s="43">
        <v>0</v>
      </c>
      <c r="AH81" s="11">
        <v>0</v>
      </c>
      <c r="AI81" s="44">
        <v>0</v>
      </c>
      <c r="AJ81" s="43">
        <v>0</v>
      </c>
      <c r="AK81" s="11">
        <v>0</v>
      </c>
      <c r="AL81" s="44">
        <v>0</v>
      </c>
      <c r="AM81" s="43">
        <v>0</v>
      </c>
      <c r="AN81" s="11">
        <v>0</v>
      </c>
      <c r="AO81" s="44">
        <v>0</v>
      </c>
      <c r="AP81" s="43">
        <v>0</v>
      </c>
      <c r="AQ81" s="11">
        <v>0</v>
      </c>
      <c r="AR81" s="44">
        <v>0</v>
      </c>
      <c r="AS81" s="43">
        <v>0</v>
      </c>
      <c r="AT81" s="11">
        <v>0</v>
      </c>
      <c r="AU81" s="44">
        <v>0</v>
      </c>
      <c r="AV81" s="43">
        <v>0</v>
      </c>
      <c r="AW81" s="11">
        <v>0</v>
      </c>
      <c r="AX81" s="44">
        <v>0</v>
      </c>
      <c r="AY81" s="50">
        <v>0</v>
      </c>
      <c r="AZ81" s="4">
        <v>0</v>
      </c>
      <c r="BA81" s="51">
        <v>0</v>
      </c>
      <c r="BB81" s="50">
        <v>0</v>
      </c>
      <c r="BC81" s="4">
        <v>0</v>
      </c>
      <c r="BD81" s="51">
        <v>0</v>
      </c>
      <c r="BE81" s="43">
        <v>0</v>
      </c>
      <c r="BF81" s="11">
        <v>0</v>
      </c>
      <c r="BG81" s="44">
        <v>0</v>
      </c>
      <c r="BH81" s="43">
        <v>0</v>
      </c>
      <c r="BI81" s="11">
        <v>0</v>
      </c>
      <c r="BJ81" s="44">
        <v>0</v>
      </c>
      <c r="BK81" s="43">
        <v>0</v>
      </c>
      <c r="BL81" s="11">
        <v>0</v>
      </c>
      <c r="BM81" s="44">
        <v>0</v>
      </c>
      <c r="BN81" s="43">
        <v>0</v>
      </c>
      <c r="BO81" s="11">
        <v>0</v>
      </c>
      <c r="BP81" s="44">
        <v>0</v>
      </c>
      <c r="BQ81" s="43">
        <v>0</v>
      </c>
      <c r="BR81" s="11">
        <v>0</v>
      </c>
      <c r="BS81" s="44">
        <v>0</v>
      </c>
      <c r="BT81" s="43">
        <v>0</v>
      </c>
      <c r="BU81" s="11">
        <v>0</v>
      </c>
      <c r="BV81" s="44">
        <v>0</v>
      </c>
      <c r="BW81" s="43">
        <v>0</v>
      </c>
      <c r="BX81" s="11">
        <v>0</v>
      </c>
      <c r="BY81" s="44">
        <v>0</v>
      </c>
      <c r="BZ81" s="43">
        <v>0</v>
      </c>
      <c r="CA81" s="11">
        <v>0</v>
      </c>
      <c r="CB81" s="44">
        <v>0</v>
      </c>
      <c r="CC81" s="43">
        <v>0</v>
      </c>
      <c r="CD81" s="11">
        <v>0</v>
      </c>
      <c r="CE81" s="44">
        <v>0</v>
      </c>
      <c r="CF81" s="43">
        <v>0</v>
      </c>
      <c r="CG81" s="11">
        <v>0</v>
      </c>
      <c r="CH81" s="44">
        <v>0</v>
      </c>
      <c r="CI81" s="50">
        <v>0</v>
      </c>
      <c r="CJ81" s="4">
        <v>0</v>
      </c>
      <c r="CK81" s="51">
        <v>0</v>
      </c>
      <c r="CL81" s="50">
        <v>0</v>
      </c>
      <c r="CM81" s="4">
        <v>0</v>
      </c>
      <c r="CN81" s="51">
        <f t="shared" si="46"/>
        <v>0</v>
      </c>
      <c r="CO81" s="50">
        <v>0</v>
      </c>
      <c r="CP81" s="4">
        <v>0</v>
      </c>
      <c r="CQ81" s="51">
        <v>0</v>
      </c>
      <c r="CR81" s="50">
        <v>0</v>
      </c>
      <c r="CS81" s="4">
        <v>0</v>
      </c>
      <c r="CT81" s="51">
        <v>0</v>
      </c>
      <c r="CU81" s="50">
        <v>0</v>
      </c>
      <c r="CV81" s="4">
        <v>0</v>
      </c>
      <c r="CW81" s="51">
        <v>0</v>
      </c>
      <c r="CX81" s="43">
        <v>0</v>
      </c>
      <c r="CY81" s="11">
        <v>0</v>
      </c>
      <c r="CZ81" s="44">
        <v>0</v>
      </c>
      <c r="DA81" s="43">
        <v>0</v>
      </c>
      <c r="DB81" s="11">
        <v>0</v>
      </c>
      <c r="DC81" s="44">
        <v>0</v>
      </c>
      <c r="DD81" s="43">
        <v>0</v>
      </c>
      <c r="DE81" s="11">
        <v>0</v>
      </c>
      <c r="DF81" s="44">
        <v>0</v>
      </c>
      <c r="DG81" s="43">
        <v>0</v>
      </c>
      <c r="DH81" s="11">
        <v>0</v>
      </c>
      <c r="DI81" s="44">
        <v>0</v>
      </c>
      <c r="DJ81" s="6">
        <f t="shared" si="47"/>
        <v>2530</v>
      </c>
      <c r="DK81" s="13">
        <f t="shared" si="48"/>
        <v>21968.21</v>
      </c>
    </row>
    <row r="82" spans="1:115" x14ac:dyDescent="0.25">
      <c r="A82" s="56">
        <v>2014</v>
      </c>
      <c r="B82" s="57" t="s">
        <v>16</v>
      </c>
      <c r="C82" s="43">
        <v>0</v>
      </c>
      <c r="D82" s="11">
        <v>0</v>
      </c>
      <c r="E82" s="44">
        <v>0</v>
      </c>
      <c r="F82" s="50">
        <v>0</v>
      </c>
      <c r="G82" s="4">
        <v>0</v>
      </c>
      <c r="H82" s="51">
        <v>0</v>
      </c>
      <c r="I82" s="43">
        <v>0</v>
      </c>
      <c r="J82" s="11">
        <v>0</v>
      </c>
      <c r="K82" s="44">
        <v>0</v>
      </c>
      <c r="L82" s="43">
        <v>0</v>
      </c>
      <c r="M82" s="11">
        <v>0</v>
      </c>
      <c r="N82" s="44">
        <v>0</v>
      </c>
      <c r="O82" s="43">
        <v>0</v>
      </c>
      <c r="P82" s="11">
        <v>0</v>
      </c>
      <c r="Q82" s="44">
        <v>0</v>
      </c>
      <c r="R82" s="43">
        <v>561.79999999999995</v>
      </c>
      <c r="S82" s="11">
        <v>5316.34</v>
      </c>
      <c r="T82" s="44">
        <f t="shared" si="49"/>
        <v>9463.0473478106105</v>
      </c>
      <c r="U82" s="50">
        <v>0</v>
      </c>
      <c r="V82" s="4">
        <v>0</v>
      </c>
      <c r="W82" s="51">
        <v>0</v>
      </c>
      <c r="X82" s="50">
        <v>0</v>
      </c>
      <c r="Y82" s="4">
        <v>0</v>
      </c>
      <c r="Z82" s="51">
        <v>0</v>
      </c>
      <c r="AA82" s="43">
        <v>34500</v>
      </c>
      <c r="AB82" s="11">
        <v>182259.47</v>
      </c>
      <c r="AC82" s="44">
        <f t="shared" si="50"/>
        <v>5282.8831884057963</v>
      </c>
      <c r="AD82" s="43">
        <v>0</v>
      </c>
      <c r="AE82" s="11">
        <v>0</v>
      </c>
      <c r="AF82" s="44">
        <v>0</v>
      </c>
      <c r="AG82" s="43">
        <v>0</v>
      </c>
      <c r="AH82" s="11">
        <v>0</v>
      </c>
      <c r="AI82" s="44">
        <v>0</v>
      </c>
      <c r="AJ82" s="43">
        <v>0</v>
      </c>
      <c r="AK82" s="11">
        <v>0</v>
      </c>
      <c r="AL82" s="44">
        <v>0</v>
      </c>
      <c r="AM82" s="43">
        <v>0</v>
      </c>
      <c r="AN82" s="11">
        <v>0</v>
      </c>
      <c r="AO82" s="44">
        <v>0</v>
      </c>
      <c r="AP82" s="43">
        <v>0</v>
      </c>
      <c r="AQ82" s="11">
        <v>0</v>
      </c>
      <c r="AR82" s="44">
        <v>0</v>
      </c>
      <c r="AS82" s="43">
        <v>0</v>
      </c>
      <c r="AT82" s="11">
        <v>0</v>
      </c>
      <c r="AU82" s="44">
        <v>0</v>
      </c>
      <c r="AV82" s="43">
        <v>0</v>
      </c>
      <c r="AW82" s="11">
        <v>0</v>
      </c>
      <c r="AX82" s="44">
        <v>0</v>
      </c>
      <c r="AY82" s="50">
        <v>0</v>
      </c>
      <c r="AZ82" s="4">
        <v>0</v>
      </c>
      <c r="BA82" s="51">
        <v>0</v>
      </c>
      <c r="BB82" s="50">
        <v>0</v>
      </c>
      <c r="BC82" s="4">
        <v>0</v>
      </c>
      <c r="BD82" s="51">
        <v>0</v>
      </c>
      <c r="BE82" s="43">
        <v>0</v>
      </c>
      <c r="BF82" s="11">
        <v>0</v>
      </c>
      <c r="BG82" s="44">
        <v>0</v>
      </c>
      <c r="BH82" s="43">
        <v>0</v>
      </c>
      <c r="BI82" s="11">
        <v>0</v>
      </c>
      <c r="BJ82" s="44">
        <v>0</v>
      </c>
      <c r="BK82" s="43">
        <v>0</v>
      </c>
      <c r="BL82" s="11">
        <v>0</v>
      </c>
      <c r="BM82" s="44">
        <v>0</v>
      </c>
      <c r="BN82" s="43">
        <v>0</v>
      </c>
      <c r="BO82" s="11">
        <v>0</v>
      </c>
      <c r="BP82" s="44">
        <v>0</v>
      </c>
      <c r="BQ82" s="43">
        <v>0</v>
      </c>
      <c r="BR82" s="11">
        <v>0</v>
      </c>
      <c r="BS82" s="44">
        <v>0</v>
      </c>
      <c r="BT82" s="43">
        <v>0</v>
      </c>
      <c r="BU82" s="11">
        <v>0</v>
      </c>
      <c r="BV82" s="44">
        <v>0</v>
      </c>
      <c r="BW82" s="43">
        <v>0</v>
      </c>
      <c r="BX82" s="11">
        <v>0</v>
      </c>
      <c r="BY82" s="44">
        <v>0</v>
      </c>
      <c r="BZ82" s="43">
        <v>0</v>
      </c>
      <c r="CA82" s="11">
        <v>0</v>
      </c>
      <c r="CB82" s="44">
        <v>0</v>
      </c>
      <c r="CC82" s="43">
        <v>0</v>
      </c>
      <c r="CD82" s="11">
        <v>0</v>
      </c>
      <c r="CE82" s="44">
        <v>0</v>
      </c>
      <c r="CF82" s="43">
        <v>0</v>
      </c>
      <c r="CG82" s="11">
        <v>0</v>
      </c>
      <c r="CH82" s="44">
        <v>0</v>
      </c>
      <c r="CI82" s="50">
        <v>0</v>
      </c>
      <c r="CJ82" s="4">
        <v>0</v>
      </c>
      <c r="CK82" s="51">
        <v>0</v>
      </c>
      <c r="CL82" s="50">
        <v>0</v>
      </c>
      <c r="CM82" s="4">
        <v>0</v>
      </c>
      <c r="CN82" s="51">
        <f t="shared" si="46"/>
        <v>0</v>
      </c>
      <c r="CO82" s="50">
        <v>0</v>
      </c>
      <c r="CP82" s="4">
        <v>0</v>
      </c>
      <c r="CQ82" s="51">
        <v>0</v>
      </c>
      <c r="CR82" s="50">
        <v>0</v>
      </c>
      <c r="CS82" s="4">
        <v>0</v>
      </c>
      <c r="CT82" s="51">
        <v>0</v>
      </c>
      <c r="CU82" s="50">
        <v>0</v>
      </c>
      <c r="CV82" s="4">
        <v>0</v>
      </c>
      <c r="CW82" s="51">
        <v>0</v>
      </c>
      <c r="CX82" s="43">
        <v>0</v>
      </c>
      <c r="CY82" s="11">
        <v>0</v>
      </c>
      <c r="CZ82" s="44">
        <v>0</v>
      </c>
      <c r="DA82" s="43">
        <v>0</v>
      </c>
      <c r="DB82" s="11">
        <v>0</v>
      </c>
      <c r="DC82" s="44">
        <v>0</v>
      </c>
      <c r="DD82" s="43">
        <v>0</v>
      </c>
      <c r="DE82" s="11">
        <v>0</v>
      </c>
      <c r="DF82" s="44">
        <v>0</v>
      </c>
      <c r="DG82" s="43">
        <v>0</v>
      </c>
      <c r="DH82" s="11">
        <v>0</v>
      </c>
      <c r="DI82" s="44">
        <v>0</v>
      </c>
      <c r="DJ82" s="6">
        <f t="shared" si="47"/>
        <v>35061.800000000003</v>
      </c>
      <c r="DK82" s="13">
        <f t="shared" si="48"/>
        <v>187575.81</v>
      </c>
    </row>
    <row r="83" spans="1:115" ht="15.75" thickBot="1" x14ac:dyDescent="0.3">
      <c r="A83" s="58"/>
      <c r="B83" s="59" t="s">
        <v>17</v>
      </c>
      <c r="C83" s="46">
        <f>SUM(C71:C82)</f>
        <v>0</v>
      </c>
      <c r="D83" s="35">
        <f>SUM(D71:D82)</f>
        <v>0</v>
      </c>
      <c r="E83" s="47"/>
      <c r="F83" s="46">
        <f>SUM(F71:F82)</f>
        <v>0</v>
      </c>
      <c r="G83" s="35">
        <f>SUM(G71:G82)</f>
        <v>0</v>
      </c>
      <c r="H83" s="47"/>
      <c r="I83" s="46">
        <f>SUM(I71:I82)</f>
        <v>0</v>
      </c>
      <c r="J83" s="35">
        <f>SUM(J71:J82)</f>
        <v>0</v>
      </c>
      <c r="K83" s="47"/>
      <c r="L83" s="46">
        <f>SUM(L71:L82)</f>
        <v>7980</v>
      </c>
      <c r="M83" s="35">
        <f>SUM(M71:M82)</f>
        <v>35455.82</v>
      </c>
      <c r="N83" s="47"/>
      <c r="O83" s="46">
        <f>SUM(O71:O82)</f>
        <v>0</v>
      </c>
      <c r="P83" s="35">
        <f>SUM(P71:P82)</f>
        <v>0</v>
      </c>
      <c r="Q83" s="47"/>
      <c r="R83" s="46">
        <f>SUM(R71:R82)</f>
        <v>67274.288</v>
      </c>
      <c r="S83" s="35">
        <f>SUM(S71:S82)</f>
        <v>437073.71000000008</v>
      </c>
      <c r="T83" s="47"/>
      <c r="U83" s="46">
        <f>SUM(U71:U82)</f>
        <v>0</v>
      </c>
      <c r="V83" s="35">
        <f>SUM(V71:V82)</f>
        <v>0</v>
      </c>
      <c r="W83" s="47"/>
      <c r="X83" s="46">
        <f>SUM(X71:X82)</f>
        <v>0</v>
      </c>
      <c r="Y83" s="35">
        <f>SUM(Y71:Y82)</f>
        <v>0</v>
      </c>
      <c r="Z83" s="47"/>
      <c r="AA83" s="46">
        <f>SUM(AA71:AA82)</f>
        <v>45500</v>
      </c>
      <c r="AB83" s="35">
        <f>SUM(AB71:AB82)</f>
        <v>233274.91999999998</v>
      </c>
      <c r="AC83" s="47"/>
      <c r="AD83" s="46">
        <f>SUM(AD71:AD82)</f>
        <v>0</v>
      </c>
      <c r="AE83" s="35">
        <f>SUM(AE71:AE82)</f>
        <v>0</v>
      </c>
      <c r="AF83" s="47"/>
      <c r="AG83" s="46">
        <f>SUM(AG71:AG82)</f>
        <v>0</v>
      </c>
      <c r="AH83" s="35">
        <f>SUM(AH71:AH82)</f>
        <v>0</v>
      </c>
      <c r="AI83" s="47"/>
      <c r="AJ83" s="46">
        <f>SUM(AJ71:AJ82)</f>
        <v>5.8719999999999999</v>
      </c>
      <c r="AK83" s="35">
        <f>SUM(AK71:AK82)</f>
        <v>175.07</v>
      </c>
      <c r="AL83" s="47"/>
      <c r="AM83" s="46">
        <f>SUM(AM71:AM82)</f>
        <v>0</v>
      </c>
      <c r="AN83" s="35">
        <f>SUM(AN71:AN82)</f>
        <v>0</v>
      </c>
      <c r="AO83" s="47"/>
      <c r="AP83" s="46">
        <f>SUM(AP71:AP82)</f>
        <v>0</v>
      </c>
      <c r="AQ83" s="35">
        <f>SUM(AQ71:AQ82)</f>
        <v>0</v>
      </c>
      <c r="AR83" s="47"/>
      <c r="AS83" s="46">
        <f>SUM(AS71:AS82)</f>
        <v>0</v>
      </c>
      <c r="AT83" s="35">
        <f>SUM(AT71:AT82)</f>
        <v>0</v>
      </c>
      <c r="AU83" s="47"/>
      <c r="AV83" s="46">
        <f>SUM(AV71:AV82)</f>
        <v>594</v>
      </c>
      <c r="AW83" s="35">
        <f>SUM(AW71:AW82)</f>
        <v>5945.45</v>
      </c>
      <c r="AX83" s="47"/>
      <c r="AY83" s="46">
        <f>SUM(AY71:AY82)</f>
        <v>0</v>
      </c>
      <c r="AZ83" s="35">
        <f>SUM(AZ71:AZ82)</f>
        <v>0</v>
      </c>
      <c r="BA83" s="47"/>
      <c r="BB83" s="46">
        <f>SUM(BB71:BB82)</f>
        <v>0</v>
      </c>
      <c r="BC83" s="35">
        <f>SUM(BC71:BC82)</f>
        <v>0</v>
      </c>
      <c r="BD83" s="47"/>
      <c r="BE83" s="46">
        <f>SUM(BE71:BE82)</f>
        <v>0</v>
      </c>
      <c r="BF83" s="35">
        <f>SUM(BF71:BF82)</f>
        <v>0</v>
      </c>
      <c r="BG83" s="47"/>
      <c r="BH83" s="46">
        <f>SUM(BH71:BH82)</f>
        <v>0</v>
      </c>
      <c r="BI83" s="35">
        <f>SUM(BI71:BI82)</f>
        <v>0</v>
      </c>
      <c r="BJ83" s="47"/>
      <c r="BK83" s="46">
        <f>SUM(BK71:BK82)</f>
        <v>1527.56</v>
      </c>
      <c r="BL83" s="35">
        <f>SUM(BL71:BL82)</f>
        <v>6547.97</v>
      </c>
      <c r="BM83" s="47"/>
      <c r="BN83" s="46">
        <f>SUM(BN71:BN82)</f>
        <v>0</v>
      </c>
      <c r="BO83" s="35">
        <f>SUM(BO71:BO82)</f>
        <v>0</v>
      </c>
      <c r="BP83" s="47"/>
      <c r="BQ83" s="46">
        <f>SUM(BQ71:BQ82)</f>
        <v>0</v>
      </c>
      <c r="BR83" s="35">
        <f>SUM(BR71:BR82)</f>
        <v>0</v>
      </c>
      <c r="BS83" s="47"/>
      <c r="BT83" s="46">
        <f>SUM(BT71:BT82)</f>
        <v>0</v>
      </c>
      <c r="BU83" s="35">
        <f>SUM(BU71:BU82)</f>
        <v>0</v>
      </c>
      <c r="BV83" s="47"/>
      <c r="BW83" s="46">
        <f>SUM(BW71:BW82)</f>
        <v>0</v>
      </c>
      <c r="BX83" s="35">
        <f>SUM(BX71:BX82)</f>
        <v>0</v>
      </c>
      <c r="BY83" s="47"/>
      <c r="BZ83" s="46">
        <f>SUM(BZ71:BZ82)</f>
        <v>19601.2</v>
      </c>
      <c r="CA83" s="35">
        <f>SUM(CA71:CA82)</f>
        <v>85497.39</v>
      </c>
      <c r="CB83" s="47"/>
      <c r="CC83" s="46">
        <f>SUM(CC71:CC82)</f>
        <v>27489</v>
      </c>
      <c r="CD83" s="35">
        <f>SUM(CD71:CD82)</f>
        <v>156545.13</v>
      </c>
      <c r="CE83" s="47"/>
      <c r="CF83" s="46">
        <f>SUM(CF71:CF82)</f>
        <v>0</v>
      </c>
      <c r="CG83" s="35">
        <f>SUM(CG71:CG82)</f>
        <v>0</v>
      </c>
      <c r="CH83" s="47"/>
      <c r="CI83" s="46">
        <f>SUM(CI71:CI82)</f>
        <v>0</v>
      </c>
      <c r="CJ83" s="35">
        <f>SUM(CJ71:CJ82)</f>
        <v>0</v>
      </c>
      <c r="CK83" s="47"/>
      <c r="CL83" s="46">
        <f t="shared" ref="CL83:CM83" si="54">SUM(CL71:CL82)</f>
        <v>0</v>
      </c>
      <c r="CM83" s="35">
        <f t="shared" si="54"/>
        <v>0</v>
      </c>
      <c r="CN83" s="47"/>
      <c r="CO83" s="46">
        <f>SUM(CO71:CO82)</f>
        <v>0</v>
      </c>
      <c r="CP83" s="35">
        <f>SUM(CP71:CP82)</f>
        <v>0</v>
      </c>
      <c r="CQ83" s="47"/>
      <c r="CR83" s="46">
        <f>SUM(CR71:CR82)</f>
        <v>0</v>
      </c>
      <c r="CS83" s="35">
        <f>SUM(CS71:CS82)</f>
        <v>0</v>
      </c>
      <c r="CT83" s="47"/>
      <c r="CU83" s="46">
        <f>SUM(CU71:CU82)</f>
        <v>0</v>
      </c>
      <c r="CV83" s="35">
        <f>SUM(CV71:CV82)</f>
        <v>0</v>
      </c>
      <c r="CW83" s="47"/>
      <c r="CX83" s="46">
        <f>SUM(CX71:CX82)</f>
        <v>0</v>
      </c>
      <c r="CY83" s="35">
        <f>SUM(CY71:CY82)</f>
        <v>0</v>
      </c>
      <c r="CZ83" s="47"/>
      <c r="DA83" s="46">
        <f>SUM(DA71:DA82)</f>
        <v>0</v>
      </c>
      <c r="DB83" s="35">
        <f>SUM(DB71:DB82)</f>
        <v>0</v>
      </c>
      <c r="DC83" s="47"/>
      <c r="DD83" s="46">
        <f>SUM(DD71:DD82)</f>
        <v>0</v>
      </c>
      <c r="DE83" s="35">
        <f>SUM(DE71:DE82)</f>
        <v>0</v>
      </c>
      <c r="DF83" s="47"/>
      <c r="DG83" s="46">
        <f>SUM(DG71:DG82)</f>
        <v>0</v>
      </c>
      <c r="DH83" s="35">
        <f>SUM(DH71:DH82)</f>
        <v>0</v>
      </c>
      <c r="DI83" s="47"/>
      <c r="DJ83" s="36">
        <f t="shared" si="47"/>
        <v>169971.91999999998</v>
      </c>
      <c r="DK83" s="37">
        <f t="shared" si="48"/>
        <v>960515.46</v>
      </c>
    </row>
    <row r="84" spans="1:115" x14ac:dyDescent="0.25">
      <c r="A84" s="56">
        <v>2015</v>
      </c>
      <c r="B84" s="57" t="s">
        <v>5</v>
      </c>
      <c r="C84" s="43">
        <v>0</v>
      </c>
      <c r="D84" s="11">
        <v>0</v>
      </c>
      <c r="E84" s="44">
        <v>0</v>
      </c>
      <c r="F84" s="48">
        <v>0</v>
      </c>
      <c r="G84" s="20">
        <v>0</v>
      </c>
      <c r="H84" s="51">
        <v>0</v>
      </c>
      <c r="I84" s="43">
        <v>0</v>
      </c>
      <c r="J84" s="11">
        <v>0</v>
      </c>
      <c r="K84" s="44">
        <v>0</v>
      </c>
      <c r="L84" s="43">
        <v>0</v>
      </c>
      <c r="M84" s="11">
        <v>0</v>
      </c>
      <c r="N84" s="44">
        <v>0</v>
      </c>
      <c r="O84" s="43">
        <v>0</v>
      </c>
      <c r="P84" s="11">
        <v>0</v>
      </c>
      <c r="Q84" s="44">
        <v>0</v>
      </c>
      <c r="R84" s="43">
        <v>94</v>
      </c>
      <c r="S84" s="11">
        <v>948.55</v>
      </c>
      <c r="T84" s="44">
        <f t="shared" ref="T84:T95" si="55">S84/R84*1000</f>
        <v>10090.95744680851</v>
      </c>
      <c r="U84" s="48">
        <v>0</v>
      </c>
      <c r="V84" s="20">
        <v>0</v>
      </c>
      <c r="W84" s="51">
        <v>0</v>
      </c>
      <c r="X84" s="48">
        <v>0</v>
      </c>
      <c r="Y84" s="20">
        <v>0</v>
      </c>
      <c r="Z84" s="51">
        <v>0</v>
      </c>
      <c r="AA84" s="43">
        <v>0</v>
      </c>
      <c r="AB84" s="11">
        <v>0</v>
      </c>
      <c r="AC84" s="44">
        <v>0</v>
      </c>
      <c r="AD84" s="43">
        <v>0</v>
      </c>
      <c r="AE84" s="11">
        <v>0</v>
      </c>
      <c r="AF84" s="44">
        <v>0</v>
      </c>
      <c r="AG84" s="43">
        <v>0</v>
      </c>
      <c r="AH84" s="11">
        <v>0</v>
      </c>
      <c r="AI84" s="44">
        <v>0</v>
      </c>
      <c r="AJ84" s="43">
        <v>0</v>
      </c>
      <c r="AK84" s="11">
        <v>0</v>
      </c>
      <c r="AL84" s="44">
        <v>0</v>
      </c>
      <c r="AM84" s="43">
        <v>0</v>
      </c>
      <c r="AN84" s="11">
        <v>0</v>
      </c>
      <c r="AO84" s="44">
        <v>0</v>
      </c>
      <c r="AP84" s="43">
        <v>0</v>
      </c>
      <c r="AQ84" s="11">
        <v>0</v>
      </c>
      <c r="AR84" s="44">
        <v>0</v>
      </c>
      <c r="AS84" s="43">
        <v>0</v>
      </c>
      <c r="AT84" s="11">
        <v>0</v>
      </c>
      <c r="AU84" s="44">
        <v>0</v>
      </c>
      <c r="AV84" s="43">
        <v>0</v>
      </c>
      <c r="AW84" s="11">
        <v>0</v>
      </c>
      <c r="AX84" s="44">
        <v>0</v>
      </c>
      <c r="AY84" s="48">
        <v>0</v>
      </c>
      <c r="AZ84" s="20">
        <v>0</v>
      </c>
      <c r="BA84" s="51">
        <v>0</v>
      </c>
      <c r="BB84" s="48">
        <v>0</v>
      </c>
      <c r="BC84" s="20">
        <v>0</v>
      </c>
      <c r="BD84" s="51">
        <v>0</v>
      </c>
      <c r="BE84" s="43">
        <v>0</v>
      </c>
      <c r="BF84" s="11">
        <v>0</v>
      </c>
      <c r="BG84" s="44">
        <v>0</v>
      </c>
      <c r="BH84" s="43">
        <v>0</v>
      </c>
      <c r="BI84" s="11">
        <v>0</v>
      </c>
      <c r="BJ84" s="44">
        <v>0</v>
      </c>
      <c r="BK84" s="43">
        <v>0</v>
      </c>
      <c r="BL84" s="11">
        <v>0</v>
      </c>
      <c r="BM84" s="44">
        <v>0</v>
      </c>
      <c r="BN84" s="43">
        <v>0</v>
      </c>
      <c r="BO84" s="11">
        <v>0</v>
      </c>
      <c r="BP84" s="44">
        <v>0</v>
      </c>
      <c r="BQ84" s="43">
        <v>0</v>
      </c>
      <c r="BR84" s="11">
        <v>0</v>
      </c>
      <c r="BS84" s="44">
        <v>0</v>
      </c>
      <c r="BT84" s="43">
        <v>0</v>
      </c>
      <c r="BU84" s="11">
        <v>0</v>
      </c>
      <c r="BV84" s="44">
        <v>0</v>
      </c>
      <c r="BW84" s="43">
        <v>0</v>
      </c>
      <c r="BX84" s="11">
        <v>0</v>
      </c>
      <c r="BY84" s="44">
        <v>0</v>
      </c>
      <c r="BZ84" s="43">
        <v>12800</v>
      </c>
      <c r="CA84" s="11">
        <v>71883.56</v>
      </c>
      <c r="CB84" s="44">
        <f t="shared" ref="CB84:CB91" si="56">CA84/BZ84*1000</f>
        <v>5615.9031249999998</v>
      </c>
      <c r="CC84" s="43">
        <v>0</v>
      </c>
      <c r="CD84" s="11">
        <v>0</v>
      </c>
      <c r="CE84" s="44">
        <v>0</v>
      </c>
      <c r="CF84" s="43">
        <v>0</v>
      </c>
      <c r="CG84" s="11">
        <v>0</v>
      </c>
      <c r="CH84" s="44">
        <v>0</v>
      </c>
      <c r="CI84" s="48">
        <v>0</v>
      </c>
      <c r="CJ84" s="20">
        <v>0</v>
      </c>
      <c r="CK84" s="51">
        <v>0</v>
      </c>
      <c r="CL84" s="48">
        <v>0</v>
      </c>
      <c r="CM84" s="20">
        <v>0</v>
      </c>
      <c r="CN84" s="51">
        <f t="shared" ref="CN84:CN147" si="57">IF(CL84=0,0,CM84/CL84*1000)</f>
        <v>0</v>
      </c>
      <c r="CO84" s="48">
        <v>0</v>
      </c>
      <c r="CP84" s="20">
        <v>0</v>
      </c>
      <c r="CQ84" s="51">
        <v>0</v>
      </c>
      <c r="CR84" s="48">
        <v>0</v>
      </c>
      <c r="CS84" s="20">
        <v>0</v>
      </c>
      <c r="CT84" s="51">
        <v>0</v>
      </c>
      <c r="CU84" s="48">
        <v>0</v>
      </c>
      <c r="CV84" s="20">
        <v>0</v>
      </c>
      <c r="CW84" s="51">
        <v>0</v>
      </c>
      <c r="CX84" s="43">
        <v>0</v>
      </c>
      <c r="CY84" s="11">
        <v>0</v>
      </c>
      <c r="CZ84" s="44">
        <v>0</v>
      </c>
      <c r="DA84" s="43">
        <v>0</v>
      </c>
      <c r="DB84" s="11">
        <v>0</v>
      </c>
      <c r="DC84" s="44">
        <v>0</v>
      </c>
      <c r="DD84" s="50">
        <v>0</v>
      </c>
      <c r="DE84" s="4">
        <v>0</v>
      </c>
      <c r="DF84" s="51">
        <v>0</v>
      </c>
      <c r="DG84" s="43">
        <v>0</v>
      </c>
      <c r="DH84" s="11">
        <v>0</v>
      </c>
      <c r="DI84" s="44">
        <v>0</v>
      </c>
      <c r="DJ84" s="6">
        <f t="shared" ref="DJ84:DJ96" si="58">I84+L84+O84+R84+AD84+AG84+AJ84+AM84+AP84+AV84+BK84+BN84+BQ84+BT84+BW84+BZ84+CC84+CF84+DG84+AS84+AA84+BE84+CX84</f>
        <v>12894</v>
      </c>
      <c r="DK84" s="13">
        <f t="shared" ref="DK84:DK96" si="59">J84+M84+P84+S84+AE84+AH84+AK84+AN84+AQ84+AW84+BL84+BO84+BR84+BU84+BX84+CA84+CD84+CG84+DH84+AT84+AB84+BF84+CY84</f>
        <v>72832.11</v>
      </c>
    </row>
    <row r="85" spans="1:115" x14ac:dyDescent="0.25">
      <c r="A85" s="56">
        <v>2015</v>
      </c>
      <c r="B85" s="57" t="s">
        <v>6</v>
      </c>
      <c r="C85" s="43">
        <v>0</v>
      </c>
      <c r="D85" s="11">
        <v>0</v>
      </c>
      <c r="E85" s="44">
        <v>0</v>
      </c>
      <c r="F85" s="50">
        <v>0</v>
      </c>
      <c r="G85" s="4">
        <v>0</v>
      </c>
      <c r="H85" s="51">
        <v>0</v>
      </c>
      <c r="I85" s="43">
        <v>0</v>
      </c>
      <c r="J85" s="11">
        <v>0</v>
      </c>
      <c r="K85" s="44">
        <v>0</v>
      </c>
      <c r="L85" s="43">
        <v>0</v>
      </c>
      <c r="M85" s="11">
        <v>0</v>
      </c>
      <c r="N85" s="44">
        <v>0</v>
      </c>
      <c r="O85" s="43">
        <v>0</v>
      </c>
      <c r="P85" s="11">
        <v>0</v>
      </c>
      <c r="Q85" s="44">
        <v>0</v>
      </c>
      <c r="R85" s="43">
        <v>0</v>
      </c>
      <c r="S85" s="11">
        <v>0</v>
      </c>
      <c r="T85" s="44">
        <v>0</v>
      </c>
      <c r="U85" s="50">
        <v>0</v>
      </c>
      <c r="V85" s="4">
        <v>0</v>
      </c>
      <c r="W85" s="51">
        <v>0</v>
      </c>
      <c r="X85" s="50">
        <v>0</v>
      </c>
      <c r="Y85" s="4">
        <v>0</v>
      </c>
      <c r="Z85" s="51">
        <v>0</v>
      </c>
      <c r="AA85" s="52">
        <v>0</v>
      </c>
      <c r="AB85" s="11">
        <v>0</v>
      </c>
      <c r="AC85" s="44">
        <v>0</v>
      </c>
      <c r="AD85" s="43">
        <v>0</v>
      </c>
      <c r="AE85" s="11">
        <v>0</v>
      </c>
      <c r="AF85" s="44">
        <v>0</v>
      </c>
      <c r="AG85" s="43">
        <v>0</v>
      </c>
      <c r="AH85" s="11">
        <v>0</v>
      </c>
      <c r="AI85" s="44">
        <v>0</v>
      </c>
      <c r="AJ85" s="43">
        <v>0</v>
      </c>
      <c r="AK85" s="11">
        <v>0</v>
      </c>
      <c r="AL85" s="44">
        <v>0</v>
      </c>
      <c r="AM85" s="43">
        <v>0</v>
      </c>
      <c r="AN85" s="11">
        <v>0</v>
      </c>
      <c r="AO85" s="44">
        <v>0</v>
      </c>
      <c r="AP85" s="43">
        <v>0</v>
      </c>
      <c r="AQ85" s="11">
        <v>0</v>
      </c>
      <c r="AR85" s="44">
        <v>0</v>
      </c>
      <c r="AS85" s="43">
        <v>0</v>
      </c>
      <c r="AT85" s="11">
        <v>0</v>
      </c>
      <c r="AU85" s="44">
        <v>0</v>
      </c>
      <c r="AV85" s="43">
        <v>0</v>
      </c>
      <c r="AW85" s="11">
        <v>0</v>
      </c>
      <c r="AX85" s="44">
        <v>0</v>
      </c>
      <c r="AY85" s="50">
        <v>0</v>
      </c>
      <c r="AZ85" s="4">
        <v>0</v>
      </c>
      <c r="BA85" s="51">
        <v>0</v>
      </c>
      <c r="BB85" s="50">
        <v>0</v>
      </c>
      <c r="BC85" s="4">
        <v>0</v>
      </c>
      <c r="BD85" s="51">
        <v>0</v>
      </c>
      <c r="BE85" s="43">
        <v>3514.14</v>
      </c>
      <c r="BF85" s="11">
        <v>21469.31</v>
      </c>
      <c r="BG85" s="44">
        <f t="shared" ref="BG85:BG88" si="60">BF85/BE85*1000</f>
        <v>6109.4065688902556</v>
      </c>
      <c r="BH85" s="43">
        <v>0</v>
      </c>
      <c r="BI85" s="11">
        <v>0</v>
      </c>
      <c r="BJ85" s="44">
        <v>0</v>
      </c>
      <c r="BK85" s="43">
        <v>0</v>
      </c>
      <c r="BL85" s="11">
        <v>0</v>
      </c>
      <c r="BM85" s="44">
        <v>0</v>
      </c>
      <c r="BN85" s="43">
        <v>0</v>
      </c>
      <c r="BO85" s="11">
        <v>0</v>
      </c>
      <c r="BP85" s="44">
        <v>0</v>
      </c>
      <c r="BQ85" s="43">
        <v>0</v>
      </c>
      <c r="BR85" s="11">
        <v>0</v>
      </c>
      <c r="BS85" s="44">
        <v>0</v>
      </c>
      <c r="BT85" s="43">
        <v>0</v>
      </c>
      <c r="BU85" s="11">
        <v>0</v>
      </c>
      <c r="BV85" s="44">
        <v>0</v>
      </c>
      <c r="BW85" s="43">
        <v>0</v>
      </c>
      <c r="BX85" s="11">
        <v>0</v>
      </c>
      <c r="BY85" s="44">
        <v>0</v>
      </c>
      <c r="BZ85" s="43">
        <v>0</v>
      </c>
      <c r="CA85" s="11">
        <v>0</v>
      </c>
      <c r="CB85" s="44">
        <v>0</v>
      </c>
      <c r="CC85" s="43">
        <v>0</v>
      </c>
      <c r="CD85" s="11">
        <v>0</v>
      </c>
      <c r="CE85" s="44">
        <v>0</v>
      </c>
      <c r="CF85" s="43">
        <v>0</v>
      </c>
      <c r="CG85" s="11">
        <v>0</v>
      </c>
      <c r="CH85" s="44">
        <v>0</v>
      </c>
      <c r="CI85" s="50">
        <v>0</v>
      </c>
      <c r="CJ85" s="4">
        <v>0</v>
      </c>
      <c r="CK85" s="51">
        <v>0</v>
      </c>
      <c r="CL85" s="50">
        <v>0</v>
      </c>
      <c r="CM85" s="4">
        <v>0</v>
      </c>
      <c r="CN85" s="51">
        <f t="shared" si="57"/>
        <v>0</v>
      </c>
      <c r="CO85" s="50">
        <v>0</v>
      </c>
      <c r="CP85" s="4">
        <v>0</v>
      </c>
      <c r="CQ85" s="51">
        <v>0</v>
      </c>
      <c r="CR85" s="50">
        <v>0</v>
      </c>
      <c r="CS85" s="4">
        <v>0</v>
      </c>
      <c r="CT85" s="51">
        <v>0</v>
      </c>
      <c r="CU85" s="50">
        <v>0</v>
      </c>
      <c r="CV85" s="4">
        <v>0</v>
      </c>
      <c r="CW85" s="51">
        <v>0</v>
      </c>
      <c r="CX85" s="43">
        <v>0</v>
      </c>
      <c r="CY85" s="11">
        <v>0</v>
      </c>
      <c r="CZ85" s="44">
        <v>0</v>
      </c>
      <c r="DA85" s="43">
        <v>0</v>
      </c>
      <c r="DB85" s="11">
        <v>0</v>
      </c>
      <c r="DC85" s="44">
        <v>0</v>
      </c>
      <c r="DD85" s="50">
        <v>0</v>
      </c>
      <c r="DE85" s="4">
        <v>0</v>
      </c>
      <c r="DF85" s="51">
        <v>0</v>
      </c>
      <c r="DG85" s="43">
        <v>3999.8580000000002</v>
      </c>
      <c r="DH85" s="11">
        <v>25231.38</v>
      </c>
      <c r="DI85" s="44">
        <f t="shared" ref="DI85:DI87" si="61">DH85/DG85*1000</f>
        <v>6308.0689364472437</v>
      </c>
      <c r="DJ85" s="6">
        <f t="shared" si="58"/>
        <v>7513.9979999999996</v>
      </c>
      <c r="DK85" s="13">
        <f t="shared" si="59"/>
        <v>46700.69</v>
      </c>
    </row>
    <row r="86" spans="1:115" x14ac:dyDescent="0.25">
      <c r="A86" s="56">
        <v>2015</v>
      </c>
      <c r="B86" s="57" t="s">
        <v>7</v>
      </c>
      <c r="C86" s="43">
        <v>0</v>
      </c>
      <c r="D86" s="11">
        <v>0</v>
      </c>
      <c r="E86" s="44">
        <v>0</v>
      </c>
      <c r="F86" s="50">
        <v>0</v>
      </c>
      <c r="G86" s="4">
        <v>0</v>
      </c>
      <c r="H86" s="51">
        <v>0</v>
      </c>
      <c r="I86" s="43">
        <v>0</v>
      </c>
      <c r="J86" s="11">
        <v>0</v>
      </c>
      <c r="K86" s="44">
        <v>0</v>
      </c>
      <c r="L86" s="43">
        <v>0</v>
      </c>
      <c r="M86" s="11">
        <v>0</v>
      </c>
      <c r="N86" s="44">
        <v>0</v>
      </c>
      <c r="O86" s="43">
        <v>0</v>
      </c>
      <c r="P86" s="11">
        <v>0</v>
      </c>
      <c r="Q86" s="44">
        <v>0</v>
      </c>
      <c r="R86" s="43">
        <v>150</v>
      </c>
      <c r="S86" s="11">
        <v>1475.86</v>
      </c>
      <c r="T86" s="44">
        <f t="shared" si="55"/>
        <v>9839.0666666666657</v>
      </c>
      <c r="U86" s="50">
        <v>0</v>
      </c>
      <c r="V86" s="4">
        <v>0</v>
      </c>
      <c r="W86" s="51">
        <v>0</v>
      </c>
      <c r="X86" s="50">
        <v>0</v>
      </c>
      <c r="Y86" s="4">
        <v>0</v>
      </c>
      <c r="Z86" s="51">
        <v>0</v>
      </c>
      <c r="AA86" s="43">
        <v>0</v>
      </c>
      <c r="AB86" s="11">
        <v>0</v>
      </c>
      <c r="AC86" s="44">
        <v>0</v>
      </c>
      <c r="AD86" s="43">
        <v>0</v>
      </c>
      <c r="AE86" s="11">
        <v>0</v>
      </c>
      <c r="AF86" s="44">
        <v>0</v>
      </c>
      <c r="AG86" s="43">
        <v>0</v>
      </c>
      <c r="AH86" s="11">
        <v>0</v>
      </c>
      <c r="AI86" s="44">
        <v>0</v>
      </c>
      <c r="AJ86" s="43">
        <v>1.2</v>
      </c>
      <c r="AK86" s="11">
        <v>27.31</v>
      </c>
      <c r="AL86" s="44">
        <f t="shared" ref="AL86:AL94" si="62">AK86/AJ86*1000</f>
        <v>22758.333333333332</v>
      </c>
      <c r="AM86" s="43">
        <v>0</v>
      </c>
      <c r="AN86" s="11">
        <v>0</v>
      </c>
      <c r="AO86" s="44">
        <v>0</v>
      </c>
      <c r="AP86" s="43">
        <v>0</v>
      </c>
      <c r="AQ86" s="11">
        <v>0</v>
      </c>
      <c r="AR86" s="44">
        <v>0</v>
      </c>
      <c r="AS86" s="43">
        <v>0</v>
      </c>
      <c r="AT86" s="11">
        <v>0</v>
      </c>
      <c r="AU86" s="44">
        <v>0</v>
      </c>
      <c r="AV86" s="43">
        <v>0</v>
      </c>
      <c r="AW86" s="11">
        <v>0</v>
      </c>
      <c r="AX86" s="44">
        <v>0</v>
      </c>
      <c r="AY86" s="50">
        <v>0</v>
      </c>
      <c r="AZ86" s="4">
        <v>0</v>
      </c>
      <c r="BA86" s="51">
        <v>0</v>
      </c>
      <c r="BB86" s="50">
        <v>0</v>
      </c>
      <c r="BC86" s="4">
        <v>0</v>
      </c>
      <c r="BD86" s="51">
        <v>0</v>
      </c>
      <c r="BE86" s="43">
        <v>0</v>
      </c>
      <c r="BF86" s="11">
        <v>0</v>
      </c>
      <c r="BG86" s="44">
        <v>0</v>
      </c>
      <c r="BH86" s="43">
        <v>0</v>
      </c>
      <c r="BI86" s="11">
        <v>0</v>
      </c>
      <c r="BJ86" s="44">
        <v>0</v>
      </c>
      <c r="BK86" s="43">
        <v>0</v>
      </c>
      <c r="BL86" s="11">
        <v>0</v>
      </c>
      <c r="BM86" s="44">
        <v>0</v>
      </c>
      <c r="BN86" s="43">
        <v>0</v>
      </c>
      <c r="BO86" s="11">
        <v>0</v>
      </c>
      <c r="BP86" s="44">
        <v>0</v>
      </c>
      <c r="BQ86" s="43">
        <v>0</v>
      </c>
      <c r="BR86" s="11">
        <v>0</v>
      </c>
      <c r="BS86" s="44">
        <v>0</v>
      </c>
      <c r="BT86" s="43">
        <v>0</v>
      </c>
      <c r="BU86" s="11">
        <v>0</v>
      </c>
      <c r="BV86" s="44">
        <v>0</v>
      </c>
      <c r="BW86" s="43">
        <v>0</v>
      </c>
      <c r="BX86" s="11">
        <v>0</v>
      </c>
      <c r="BY86" s="44">
        <v>0</v>
      </c>
      <c r="BZ86" s="43">
        <v>0</v>
      </c>
      <c r="CA86" s="11">
        <v>0</v>
      </c>
      <c r="CB86" s="44">
        <v>0</v>
      </c>
      <c r="CC86" s="43">
        <v>0</v>
      </c>
      <c r="CD86" s="11">
        <v>0</v>
      </c>
      <c r="CE86" s="44">
        <v>0</v>
      </c>
      <c r="CF86" s="43">
        <v>0</v>
      </c>
      <c r="CG86" s="11">
        <v>0</v>
      </c>
      <c r="CH86" s="44">
        <v>0</v>
      </c>
      <c r="CI86" s="50">
        <v>0</v>
      </c>
      <c r="CJ86" s="4">
        <v>0</v>
      </c>
      <c r="CK86" s="51">
        <v>0</v>
      </c>
      <c r="CL86" s="50">
        <v>0</v>
      </c>
      <c r="CM86" s="4">
        <v>0</v>
      </c>
      <c r="CN86" s="51">
        <f t="shared" si="57"/>
        <v>0</v>
      </c>
      <c r="CO86" s="50">
        <v>0</v>
      </c>
      <c r="CP86" s="4">
        <v>0</v>
      </c>
      <c r="CQ86" s="51">
        <v>0</v>
      </c>
      <c r="CR86" s="50">
        <v>0</v>
      </c>
      <c r="CS86" s="4">
        <v>0</v>
      </c>
      <c r="CT86" s="51">
        <v>0</v>
      </c>
      <c r="CU86" s="50">
        <v>0</v>
      </c>
      <c r="CV86" s="4">
        <v>0</v>
      </c>
      <c r="CW86" s="51">
        <v>0</v>
      </c>
      <c r="CX86" s="43">
        <v>0</v>
      </c>
      <c r="CY86" s="11">
        <v>0</v>
      </c>
      <c r="CZ86" s="44">
        <v>0</v>
      </c>
      <c r="DA86" s="43">
        <v>0</v>
      </c>
      <c r="DB86" s="11">
        <v>0</v>
      </c>
      <c r="DC86" s="44">
        <v>0</v>
      </c>
      <c r="DD86" s="50">
        <v>0</v>
      </c>
      <c r="DE86" s="4">
        <v>0</v>
      </c>
      <c r="DF86" s="51">
        <v>0</v>
      </c>
      <c r="DG86" s="43">
        <v>0</v>
      </c>
      <c r="DH86" s="11">
        <v>0</v>
      </c>
      <c r="DI86" s="44">
        <v>0</v>
      </c>
      <c r="DJ86" s="6">
        <f t="shared" si="58"/>
        <v>151.19999999999999</v>
      </c>
      <c r="DK86" s="13">
        <f t="shared" si="59"/>
        <v>1503.1699999999998</v>
      </c>
    </row>
    <row r="87" spans="1:115" x14ac:dyDescent="0.25">
      <c r="A87" s="56">
        <v>2015</v>
      </c>
      <c r="B87" s="57" t="s">
        <v>8</v>
      </c>
      <c r="C87" s="43">
        <v>0</v>
      </c>
      <c r="D87" s="11">
        <v>0</v>
      </c>
      <c r="E87" s="44">
        <v>0</v>
      </c>
      <c r="F87" s="50">
        <v>0</v>
      </c>
      <c r="G87" s="4">
        <v>0</v>
      </c>
      <c r="H87" s="51">
        <v>0</v>
      </c>
      <c r="I87" s="43">
        <v>0</v>
      </c>
      <c r="J87" s="11">
        <v>0</v>
      </c>
      <c r="K87" s="44">
        <v>0</v>
      </c>
      <c r="L87" s="43">
        <v>0</v>
      </c>
      <c r="M87" s="11">
        <v>0</v>
      </c>
      <c r="N87" s="44">
        <v>0</v>
      </c>
      <c r="O87" s="43">
        <v>0</v>
      </c>
      <c r="P87" s="11">
        <v>0</v>
      </c>
      <c r="Q87" s="44">
        <v>0</v>
      </c>
      <c r="R87" s="43">
        <v>200</v>
      </c>
      <c r="S87" s="11">
        <v>1810.03</v>
      </c>
      <c r="T87" s="44">
        <f t="shared" si="55"/>
        <v>9050.15</v>
      </c>
      <c r="U87" s="50">
        <v>0</v>
      </c>
      <c r="V87" s="4">
        <v>0</v>
      </c>
      <c r="W87" s="51">
        <v>0</v>
      </c>
      <c r="X87" s="50">
        <v>0</v>
      </c>
      <c r="Y87" s="4">
        <v>0</v>
      </c>
      <c r="Z87" s="51">
        <v>0</v>
      </c>
      <c r="AA87" s="43">
        <v>0</v>
      </c>
      <c r="AB87" s="11">
        <v>0</v>
      </c>
      <c r="AC87" s="44">
        <v>0</v>
      </c>
      <c r="AD87" s="43">
        <v>0</v>
      </c>
      <c r="AE87" s="11">
        <v>0</v>
      </c>
      <c r="AF87" s="44">
        <v>0</v>
      </c>
      <c r="AG87" s="43">
        <v>0</v>
      </c>
      <c r="AH87" s="11">
        <v>0</v>
      </c>
      <c r="AI87" s="44">
        <v>0</v>
      </c>
      <c r="AJ87" s="43">
        <v>0</v>
      </c>
      <c r="AK87" s="11">
        <v>0</v>
      </c>
      <c r="AL87" s="44">
        <v>0</v>
      </c>
      <c r="AM87" s="43">
        <v>0</v>
      </c>
      <c r="AN87" s="11">
        <v>0</v>
      </c>
      <c r="AO87" s="44">
        <v>0</v>
      </c>
      <c r="AP87" s="43">
        <v>0</v>
      </c>
      <c r="AQ87" s="11">
        <v>0</v>
      </c>
      <c r="AR87" s="44">
        <v>0</v>
      </c>
      <c r="AS87" s="43">
        <v>0</v>
      </c>
      <c r="AT87" s="11">
        <v>0</v>
      </c>
      <c r="AU87" s="44">
        <v>0</v>
      </c>
      <c r="AV87" s="43">
        <v>0</v>
      </c>
      <c r="AW87" s="11">
        <v>0</v>
      </c>
      <c r="AX87" s="44">
        <v>0</v>
      </c>
      <c r="AY87" s="50">
        <v>0</v>
      </c>
      <c r="AZ87" s="4">
        <v>0</v>
      </c>
      <c r="BA87" s="51">
        <v>0</v>
      </c>
      <c r="BB87" s="50">
        <v>0</v>
      </c>
      <c r="BC87" s="4">
        <v>0</v>
      </c>
      <c r="BD87" s="51">
        <v>0</v>
      </c>
      <c r="BE87" s="43">
        <v>0</v>
      </c>
      <c r="BF87" s="11">
        <v>0</v>
      </c>
      <c r="BG87" s="44">
        <v>0</v>
      </c>
      <c r="BH87" s="43">
        <v>0</v>
      </c>
      <c r="BI87" s="11">
        <v>0</v>
      </c>
      <c r="BJ87" s="44">
        <v>0</v>
      </c>
      <c r="BK87" s="43">
        <v>0</v>
      </c>
      <c r="BL87" s="11">
        <v>0</v>
      </c>
      <c r="BM87" s="44">
        <v>0</v>
      </c>
      <c r="BN87" s="43">
        <v>0</v>
      </c>
      <c r="BO87" s="11">
        <v>0</v>
      </c>
      <c r="BP87" s="44">
        <v>0</v>
      </c>
      <c r="BQ87" s="43">
        <v>0</v>
      </c>
      <c r="BR87" s="11">
        <v>0</v>
      </c>
      <c r="BS87" s="44">
        <v>0</v>
      </c>
      <c r="BT87" s="43">
        <v>0</v>
      </c>
      <c r="BU87" s="11">
        <v>0</v>
      </c>
      <c r="BV87" s="44">
        <v>0</v>
      </c>
      <c r="BW87" s="43">
        <v>0</v>
      </c>
      <c r="BX87" s="11">
        <v>0</v>
      </c>
      <c r="BY87" s="44">
        <v>0</v>
      </c>
      <c r="BZ87" s="43">
        <v>2195.9119999999998</v>
      </c>
      <c r="CA87" s="11">
        <v>14426.92</v>
      </c>
      <c r="CB87" s="44">
        <f t="shared" si="56"/>
        <v>6569.8989759152464</v>
      </c>
      <c r="CC87" s="43">
        <v>0</v>
      </c>
      <c r="CD87" s="11">
        <v>0</v>
      </c>
      <c r="CE87" s="44">
        <v>0</v>
      </c>
      <c r="CF87" s="43">
        <v>0</v>
      </c>
      <c r="CG87" s="11">
        <v>0</v>
      </c>
      <c r="CH87" s="44">
        <v>0</v>
      </c>
      <c r="CI87" s="50">
        <v>0</v>
      </c>
      <c r="CJ87" s="4">
        <v>0</v>
      </c>
      <c r="CK87" s="51">
        <v>0</v>
      </c>
      <c r="CL87" s="50">
        <v>0</v>
      </c>
      <c r="CM87" s="4">
        <v>0</v>
      </c>
      <c r="CN87" s="51">
        <f t="shared" si="57"/>
        <v>0</v>
      </c>
      <c r="CO87" s="50">
        <v>0</v>
      </c>
      <c r="CP87" s="4">
        <v>0</v>
      </c>
      <c r="CQ87" s="51">
        <v>0</v>
      </c>
      <c r="CR87" s="50">
        <v>0</v>
      </c>
      <c r="CS87" s="4">
        <v>0</v>
      </c>
      <c r="CT87" s="51">
        <v>0</v>
      </c>
      <c r="CU87" s="50">
        <v>0</v>
      </c>
      <c r="CV87" s="4">
        <v>0</v>
      </c>
      <c r="CW87" s="51">
        <v>0</v>
      </c>
      <c r="CX87" s="43">
        <v>0</v>
      </c>
      <c r="CY87" s="11">
        <v>0</v>
      </c>
      <c r="CZ87" s="44">
        <v>0</v>
      </c>
      <c r="DA87" s="43">
        <v>0</v>
      </c>
      <c r="DB87" s="11">
        <v>0</v>
      </c>
      <c r="DC87" s="44">
        <v>0</v>
      </c>
      <c r="DD87" s="50">
        <v>0</v>
      </c>
      <c r="DE87" s="4">
        <v>0</v>
      </c>
      <c r="DF87" s="51">
        <v>0</v>
      </c>
      <c r="DG87" s="43">
        <v>4391.8249999999998</v>
      </c>
      <c r="DH87" s="11">
        <v>28698.880000000001</v>
      </c>
      <c r="DI87" s="44">
        <f t="shared" si="61"/>
        <v>6534.613742578541</v>
      </c>
      <c r="DJ87" s="6">
        <f t="shared" si="58"/>
        <v>6787.7369999999992</v>
      </c>
      <c r="DK87" s="13">
        <f t="shared" si="59"/>
        <v>44935.83</v>
      </c>
    </row>
    <row r="88" spans="1:115" x14ac:dyDescent="0.25">
      <c r="A88" s="56">
        <v>2015</v>
      </c>
      <c r="B88" s="57" t="s">
        <v>9</v>
      </c>
      <c r="C88" s="43">
        <v>0</v>
      </c>
      <c r="D88" s="11">
        <v>0</v>
      </c>
      <c r="E88" s="44">
        <v>0</v>
      </c>
      <c r="F88" s="50">
        <v>0</v>
      </c>
      <c r="G88" s="4">
        <v>0</v>
      </c>
      <c r="H88" s="51">
        <v>0</v>
      </c>
      <c r="I88" s="43">
        <v>0</v>
      </c>
      <c r="J88" s="11">
        <v>0</v>
      </c>
      <c r="K88" s="44">
        <v>0</v>
      </c>
      <c r="L88" s="43">
        <v>0</v>
      </c>
      <c r="M88" s="11">
        <v>0</v>
      </c>
      <c r="N88" s="44">
        <v>0</v>
      </c>
      <c r="O88" s="43">
        <v>0</v>
      </c>
      <c r="P88" s="11">
        <v>0</v>
      </c>
      <c r="Q88" s="44">
        <v>0</v>
      </c>
      <c r="R88" s="43">
        <v>125</v>
      </c>
      <c r="S88" s="11">
        <v>1485.44</v>
      </c>
      <c r="T88" s="44">
        <f t="shared" si="55"/>
        <v>11883.52</v>
      </c>
      <c r="U88" s="50">
        <v>0</v>
      </c>
      <c r="V88" s="4">
        <v>0</v>
      </c>
      <c r="W88" s="51">
        <v>0</v>
      </c>
      <c r="X88" s="50">
        <v>0</v>
      </c>
      <c r="Y88" s="4">
        <v>0</v>
      </c>
      <c r="Z88" s="51">
        <v>0</v>
      </c>
      <c r="AA88" s="43">
        <v>0</v>
      </c>
      <c r="AB88" s="11">
        <v>0</v>
      </c>
      <c r="AC88" s="44">
        <v>0</v>
      </c>
      <c r="AD88" s="43">
        <v>0</v>
      </c>
      <c r="AE88" s="11">
        <v>0</v>
      </c>
      <c r="AF88" s="44">
        <v>0</v>
      </c>
      <c r="AG88" s="43">
        <v>0</v>
      </c>
      <c r="AH88" s="11">
        <v>0</v>
      </c>
      <c r="AI88" s="44">
        <v>0</v>
      </c>
      <c r="AJ88" s="43">
        <v>2.4</v>
      </c>
      <c r="AK88" s="11">
        <v>52.56</v>
      </c>
      <c r="AL88" s="44">
        <f t="shared" si="62"/>
        <v>21900.000000000004</v>
      </c>
      <c r="AM88" s="43">
        <v>0</v>
      </c>
      <c r="AN88" s="11">
        <v>0</v>
      </c>
      <c r="AO88" s="44">
        <v>0</v>
      </c>
      <c r="AP88" s="43">
        <v>0</v>
      </c>
      <c r="AQ88" s="11">
        <v>0</v>
      </c>
      <c r="AR88" s="44">
        <v>0</v>
      </c>
      <c r="AS88" s="43">
        <v>0</v>
      </c>
      <c r="AT88" s="11">
        <v>0</v>
      </c>
      <c r="AU88" s="44">
        <v>0</v>
      </c>
      <c r="AV88" s="43">
        <v>0</v>
      </c>
      <c r="AW88" s="11">
        <v>0</v>
      </c>
      <c r="AX88" s="44">
        <v>0</v>
      </c>
      <c r="AY88" s="50">
        <v>0</v>
      </c>
      <c r="AZ88" s="4">
        <v>0</v>
      </c>
      <c r="BA88" s="51">
        <v>0</v>
      </c>
      <c r="BB88" s="50">
        <v>0</v>
      </c>
      <c r="BC88" s="4">
        <v>0</v>
      </c>
      <c r="BD88" s="51">
        <v>0</v>
      </c>
      <c r="BE88" s="43">
        <v>3503.38</v>
      </c>
      <c r="BF88" s="11">
        <v>22478.63</v>
      </c>
      <c r="BG88" s="44">
        <f t="shared" si="60"/>
        <v>6416.2694312349795</v>
      </c>
      <c r="BH88" s="43">
        <v>0</v>
      </c>
      <c r="BI88" s="11">
        <v>0</v>
      </c>
      <c r="BJ88" s="44">
        <v>0</v>
      </c>
      <c r="BK88" s="43">
        <v>0</v>
      </c>
      <c r="BL88" s="11">
        <v>0</v>
      </c>
      <c r="BM88" s="44">
        <v>0</v>
      </c>
      <c r="BN88" s="43">
        <v>0</v>
      </c>
      <c r="BO88" s="11">
        <v>0</v>
      </c>
      <c r="BP88" s="44">
        <v>0</v>
      </c>
      <c r="BQ88" s="43">
        <v>0</v>
      </c>
      <c r="BR88" s="11">
        <v>0</v>
      </c>
      <c r="BS88" s="44">
        <v>0</v>
      </c>
      <c r="BT88" s="43">
        <v>0</v>
      </c>
      <c r="BU88" s="11">
        <v>0</v>
      </c>
      <c r="BV88" s="44">
        <v>0</v>
      </c>
      <c r="BW88" s="43">
        <v>0</v>
      </c>
      <c r="BX88" s="11">
        <v>0</v>
      </c>
      <c r="BY88" s="44">
        <v>0</v>
      </c>
      <c r="BZ88" s="43">
        <v>0</v>
      </c>
      <c r="CA88" s="11">
        <v>0</v>
      </c>
      <c r="CB88" s="44">
        <v>0</v>
      </c>
      <c r="CC88" s="43">
        <v>0</v>
      </c>
      <c r="CD88" s="11">
        <v>0</v>
      </c>
      <c r="CE88" s="44">
        <v>0</v>
      </c>
      <c r="CF88" s="43">
        <v>0</v>
      </c>
      <c r="CG88" s="11">
        <v>0</v>
      </c>
      <c r="CH88" s="44">
        <v>0</v>
      </c>
      <c r="CI88" s="50">
        <v>0</v>
      </c>
      <c r="CJ88" s="4">
        <v>0</v>
      </c>
      <c r="CK88" s="51">
        <v>0</v>
      </c>
      <c r="CL88" s="50">
        <v>0</v>
      </c>
      <c r="CM88" s="4">
        <v>0</v>
      </c>
      <c r="CN88" s="51">
        <f t="shared" si="57"/>
        <v>0</v>
      </c>
      <c r="CO88" s="50">
        <v>0</v>
      </c>
      <c r="CP88" s="4">
        <v>0</v>
      </c>
      <c r="CQ88" s="51">
        <v>0</v>
      </c>
      <c r="CR88" s="50">
        <v>0</v>
      </c>
      <c r="CS88" s="4">
        <v>0</v>
      </c>
      <c r="CT88" s="51">
        <v>0</v>
      </c>
      <c r="CU88" s="50">
        <v>0</v>
      </c>
      <c r="CV88" s="4">
        <v>0</v>
      </c>
      <c r="CW88" s="51">
        <v>0</v>
      </c>
      <c r="CX88" s="43">
        <v>0</v>
      </c>
      <c r="CY88" s="11">
        <v>0</v>
      </c>
      <c r="CZ88" s="44">
        <v>0</v>
      </c>
      <c r="DA88" s="43">
        <v>0</v>
      </c>
      <c r="DB88" s="11">
        <v>0</v>
      </c>
      <c r="DC88" s="44">
        <v>0</v>
      </c>
      <c r="DD88" s="50">
        <v>0</v>
      </c>
      <c r="DE88" s="4">
        <v>0</v>
      </c>
      <c r="DF88" s="51">
        <v>0</v>
      </c>
      <c r="DG88" s="43">
        <v>0</v>
      </c>
      <c r="DH88" s="11">
        <v>0</v>
      </c>
      <c r="DI88" s="44">
        <v>0</v>
      </c>
      <c r="DJ88" s="6">
        <f t="shared" si="58"/>
        <v>3630.78</v>
      </c>
      <c r="DK88" s="13">
        <f t="shared" si="59"/>
        <v>24016.63</v>
      </c>
    </row>
    <row r="89" spans="1:115" x14ac:dyDescent="0.25">
      <c r="A89" s="56">
        <v>2015</v>
      </c>
      <c r="B89" s="57" t="s">
        <v>10</v>
      </c>
      <c r="C89" s="43">
        <v>0</v>
      </c>
      <c r="D89" s="11">
        <v>0</v>
      </c>
      <c r="E89" s="44">
        <v>0</v>
      </c>
      <c r="F89" s="50">
        <v>0</v>
      </c>
      <c r="G89" s="4">
        <v>0</v>
      </c>
      <c r="H89" s="51">
        <v>0</v>
      </c>
      <c r="I89" s="43">
        <v>0</v>
      </c>
      <c r="J89" s="11">
        <v>0</v>
      </c>
      <c r="K89" s="44">
        <v>0</v>
      </c>
      <c r="L89" s="43">
        <v>0</v>
      </c>
      <c r="M89" s="11">
        <v>0</v>
      </c>
      <c r="N89" s="44">
        <v>0</v>
      </c>
      <c r="O89" s="43">
        <v>0</v>
      </c>
      <c r="P89" s="11">
        <v>0</v>
      </c>
      <c r="Q89" s="44">
        <v>0</v>
      </c>
      <c r="R89" s="43">
        <v>375</v>
      </c>
      <c r="S89" s="11">
        <v>3671.13</v>
      </c>
      <c r="T89" s="44">
        <f t="shared" si="55"/>
        <v>9789.68</v>
      </c>
      <c r="U89" s="50">
        <v>0</v>
      </c>
      <c r="V89" s="4">
        <v>0</v>
      </c>
      <c r="W89" s="51">
        <v>0</v>
      </c>
      <c r="X89" s="50">
        <v>0</v>
      </c>
      <c r="Y89" s="4">
        <v>0</v>
      </c>
      <c r="Z89" s="51">
        <v>0</v>
      </c>
      <c r="AA89" s="43">
        <v>0</v>
      </c>
      <c r="AB89" s="11">
        <v>0</v>
      </c>
      <c r="AC89" s="44">
        <v>0</v>
      </c>
      <c r="AD89" s="43">
        <v>0</v>
      </c>
      <c r="AE89" s="11">
        <v>0</v>
      </c>
      <c r="AF89" s="44">
        <v>0</v>
      </c>
      <c r="AG89" s="43">
        <v>0</v>
      </c>
      <c r="AH89" s="11">
        <v>0</v>
      </c>
      <c r="AI89" s="44">
        <v>0</v>
      </c>
      <c r="AJ89" s="43">
        <v>0</v>
      </c>
      <c r="AK89" s="11">
        <v>0</v>
      </c>
      <c r="AL89" s="44">
        <v>0</v>
      </c>
      <c r="AM89" s="43">
        <v>0</v>
      </c>
      <c r="AN89" s="11">
        <v>0</v>
      </c>
      <c r="AO89" s="44">
        <v>0</v>
      </c>
      <c r="AP89" s="43">
        <v>0</v>
      </c>
      <c r="AQ89" s="11">
        <v>0</v>
      </c>
      <c r="AR89" s="44">
        <v>0</v>
      </c>
      <c r="AS89" s="43">
        <v>0</v>
      </c>
      <c r="AT89" s="11">
        <v>0</v>
      </c>
      <c r="AU89" s="44">
        <v>0</v>
      </c>
      <c r="AV89" s="43">
        <v>0</v>
      </c>
      <c r="AW89" s="11">
        <v>0</v>
      </c>
      <c r="AX89" s="44">
        <v>0</v>
      </c>
      <c r="AY89" s="50">
        <v>0</v>
      </c>
      <c r="AZ89" s="4">
        <v>0</v>
      </c>
      <c r="BA89" s="51">
        <v>0</v>
      </c>
      <c r="BB89" s="50">
        <v>0</v>
      </c>
      <c r="BC89" s="4">
        <v>0</v>
      </c>
      <c r="BD89" s="51">
        <v>0</v>
      </c>
      <c r="BE89" s="43">
        <v>0</v>
      </c>
      <c r="BF89" s="11">
        <v>0</v>
      </c>
      <c r="BG89" s="44">
        <v>0</v>
      </c>
      <c r="BH89" s="43">
        <v>0</v>
      </c>
      <c r="BI89" s="11">
        <v>0</v>
      </c>
      <c r="BJ89" s="44">
        <v>0</v>
      </c>
      <c r="BK89" s="43">
        <v>34648</v>
      </c>
      <c r="BL89" s="11">
        <v>204737.99</v>
      </c>
      <c r="BM89" s="44">
        <f t="shared" ref="BM89:BM91" si="63">BL89/BK89*1000</f>
        <v>5909.0853728930961</v>
      </c>
      <c r="BN89" s="43">
        <v>0</v>
      </c>
      <c r="BO89" s="11">
        <v>0</v>
      </c>
      <c r="BP89" s="44">
        <v>0</v>
      </c>
      <c r="BQ89" s="43">
        <v>0</v>
      </c>
      <c r="BR89" s="11">
        <v>0</v>
      </c>
      <c r="BS89" s="44">
        <v>0</v>
      </c>
      <c r="BT89" s="43">
        <v>0</v>
      </c>
      <c r="BU89" s="11">
        <v>0</v>
      </c>
      <c r="BV89" s="44">
        <v>0</v>
      </c>
      <c r="BW89" s="43">
        <v>0</v>
      </c>
      <c r="BX89" s="11">
        <v>0</v>
      </c>
      <c r="BY89" s="44">
        <v>0</v>
      </c>
      <c r="BZ89" s="43">
        <v>5000</v>
      </c>
      <c r="CA89" s="11">
        <v>29570.67</v>
      </c>
      <c r="CB89" s="44">
        <f t="shared" si="56"/>
        <v>5914.134</v>
      </c>
      <c r="CC89" s="43">
        <v>0</v>
      </c>
      <c r="CD89" s="11">
        <v>0</v>
      </c>
      <c r="CE89" s="44">
        <v>0</v>
      </c>
      <c r="CF89" s="43">
        <v>0</v>
      </c>
      <c r="CG89" s="11">
        <v>0</v>
      </c>
      <c r="CH89" s="44">
        <v>0</v>
      </c>
      <c r="CI89" s="50">
        <v>0</v>
      </c>
      <c r="CJ89" s="4">
        <v>0</v>
      </c>
      <c r="CK89" s="51">
        <v>0</v>
      </c>
      <c r="CL89" s="50">
        <v>0</v>
      </c>
      <c r="CM89" s="4">
        <v>0</v>
      </c>
      <c r="CN89" s="51">
        <f t="shared" si="57"/>
        <v>0</v>
      </c>
      <c r="CO89" s="50">
        <v>0</v>
      </c>
      <c r="CP89" s="4">
        <v>0</v>
      </c>
      <c r="CQ89" s="51">
        <v>0</v>
      </c>
      <c r="CR89" s="50">
        <v>0</v>
      </c>
      <c r="CS89" s="4">
        <v>0</v>
      </c>
      <c r="CT89" s="51">
        <v>0</v>
      </c>
      <c r="CU89" s="50">
        <v>0</v>
      </c>
      <c r="CV89" s="4">
        <v>0</v>
      </c>
      <c r="CW89" s="51">
        <v>0</v>
      </c>
      <c r="CX89" s="43">
        <v>0</v>
      </c>
      <c r="CY89" s="11">
        <v>0</v>
      </c>
      <c r="CZ89" s="44">
        <v>0</v>
      </c>
      <c r="DA89" s="43">
        <v>0</v>
      </c>
      <c r="DB89" s="11">
        <v>0</v>
      </c>
      <c r="DC89" s="44">
        <v>0</v>
      </c>
      <c r="DD89" s="50">
        <v>0</v>
      </c>
      <c r="DE89" s="4">
        <v>0</v>
      </c>
      <c r="DF89" s="51">
        <v>0</v>
      </c>
      <c r="DG89" s="43">
        <v>0</v>
      </c>
      <c r="DH89" s="11">
        <v>0</v>
      </c>
      <c r="DI89" s="44">
        <v>0</v>
      </c>
      <c r="DJ89" s="6">
        <f t="shared" si="58"/>
        <v>40023</v>
      </c>
      <c r="DK89" s="13">
        <f t="shared" si="59"/>
        <v>237979.78999999998</v>
      </c>
    </row>
    <row r="90" spans="1:115" x14ac:dyDescent="0.25">
      <c r="A90" s="56">
        <v>2015</v>
      </c>
      <c r="B90" s="57" t="s">
        <v>11</v>
      </c>
      <c r="C90" s="43">
        <v>0</v>
      </c>
      <c r="D90" s="11">
        <v>0</v>
      </c>
      <c r="E90" s="44">
        <v>0</v>
      </c>
      <c r="F90" s="50">
        <v>0</v>
      </c>
      <c r="G90" s="4">
        <v>0</v>
      </c>
      <c r="H90" s="51">
        <v>0</v>
      </c>
      <c r="I90" s="43">
        <v>0</v>
      </c>
      <c r="J90" s="11">
        <v>0</v>
      </c>
      <c r="K90" s="44">
        <v>0</v>
      </c>
      <c r="L90" s="43">
        <v>0</v>
      </c>
      <c r="M90" s="11">
        <v>0</v>
      </c>
      <c r="N90" s="44">
        <v>0</v>
      </c>
      <c r="O90" s="43">
        <v>0</v>
      </c>
      <c r="P90" s="11">
        <v>0</v>
      </c>
      <c r="Q90" s="44">
        <v>0</v>
      </c>
      <c r="R90" s="43">
        <v>425.5</v>
      </c>
      <c r="S90" s="11">
        <v>3873.52</v>
      </c>
      <c r="T90" s="44">
        <f t="shared" si="55"/>
        <v>9103.4547591069331</v>
      </c>
      <c r="U90" s="50">
        <v>0</v>
      </c>
      <c r="V90" s="4">
        <v>0</v>
      </c>
      <c r="W90" s="51">
        <v>0</v>
      </c>
      <c r="X90" s="50">
        <v>0</v>
      </c>
      <c r="Y90" s="4">
        <v>0</v>
      </c>
      <c r="Z90" s="51">
        <v>0</v>
      </c>
      <c r="AA90" s="43">
        <v>0</v>
      </c>
      <c r="AB90" s="11">
        <v>0</v>
      </c>
      <c r="AC90" s="44">
        <v>0</v>
      </c>
      <c r="AD90" s="43">
        <v>0</v>
      </c>
      <c r="AE90" s="11">
        <v>0</v>
      </c>
      <c r="AF90" s="44">
        <v>0</v>
      </c>
      <c r="AG90" s="43">
        <v>0</v>
      </c>
      <c r="AH90" s="11">
        <v>0</v>
      </c>
      <c r="AI90" s="44">
        <v>0</v>
      </c>
      <c r="AJ90" s="43">
        <v>1</v>
      </c>
      <c r="AK90" s="11">
        <v>24.47</v>
      </c>
      <c r="AL90" s="44">
        <f t="shared" si="62"/>
        <v>24470</v>
      </c>
      <c r="AM90" s="43">
        <v>0</v>
      </c>
      <c r="AN90" s="11">
        <v>0</v>
      </c>
      <c r="AO90" s="44">
        <v>0</v>
      </c>
      <c r="AP90" s="43">
        <v>0</v>
      </c>
      <c r="AQ90" s="11">
        <v>0</v>
      </c>
      <c r="AR90" s="44">
        <v>0</v>
      </c>
      <c r="AS90" s="43">
        <v>0</v>
      </c>
      <c r="AT90" s="11">
        <v>0</v>
      </c>
      <c r="AU90" s="44">
        <v>0</v>
      </c>
      <c r="AV90" s="43">
        <v>0</v>
      </c>
      <c r="AW90" s="11">
        <v>0</v>
      </c>
      <c r="AX90" s="44">
        <v>0</v>
      </c>
      <c r="AY90" s="50">
        <v>0</v>
      </c>
      <c r="AZ90" s="4">
        <v>0</v>
      </c>
      <c r="BA90" s="51">
        <v>0</v>
      </c>
      <c r="BB90" s="50">
        <v>0</v>
      </c>
      <c r="BC90" s="4">
        <v>0</v>
      </c>
      <c r="BD90" s="51">
        <v>0</v>
      </c>
      <c r="BE90" s="43">
        <v>0</v>
      </c>
      <c r="BF90" s="11">
        <v>0</v>
      </c>
      <c r="BG90" s="44">
        <v>0</v>
      </c>
      <c r="BH90" s="43">
        <v>0</v>
      </c>
      <c r="BI90" s="11">
        <v>0</v>
      </c>
      <c r="BJ90" s="44">
        <v>0</v>
      </c>
      <c r="BK90" s="43">
        <v>0</v>
      </c>
      <c r="BL90" s="11">
        <v>0</v>
      </c>
      <c r="BM90" s="44">
        <v>0</v>
      </c>
      <c r="BN90" s="43">
        <v>0</v>
      </c>
      <c r="BO90" s="11">
        <v>0</v>
      </c>
      <c r="BP90" s="44">
        <v>0</v>
      </c>
      <c r="BQ90" s="43">
        <v>0</v>
      </c>
      <c r="BR90" s="11">
        <v>0</v>
      </c>
      <c r="BS90" s="44">
        <v>0</v>
      </c>
      <c r="BT90" s="43">
        <v>0</v>
      </c>
      <c r="BU90" s="11">
        <v>0</v>
      </c>
      <c r="BV90" s="44">
        <v>0</v>
      </c>
      <c r="BW90" s="43">
        <v>0</v>
      </c>
      <c r="BX90" s="11">
        <v>0</v>
      </c>
      <c r="BY90" s="44">
        <v>0</v>
      </c>
      <c r="BZ90" s="43">
        <v>0</v>
      </c>
      <c r="CA90" s="11">
        <v>0</v>
      </c>
      <c r="CB90" s="44">
        <v>0</v>
      </c>
      <c r="CC90" s="43">
        <v>19742</v>
      </c>
      <c r="CD90" s="11">
        <v>120537.39</v>
      </c>
      <c r="CE90" s="44">
        <f t="shared" ref="CE90:CE92" si="64">CD90/CC90*1000</f>
        <v>6105.6321547968801</v>
      </c>
      <c r="CF90" s="43">
        <v>0</v>
      </c>
      <c r="CG90" s="11">
        <v>0</v>
      </c>
      <c r="CH90" s="44">
        <v>0</v>
      </c>
      <c r="CI90" s="50">
        <v>0</v>
      </c>
      <c r="CJ90" s="4">
        <v>0</v>
      </c>
      <c r="CK90" s="51">
        <v>0</v>
      </c>
      <c r="CL90" s="50">
        <v>0</v>
      </c>
      <c r="CM90" s="4">
        <v>0</v>
      </c>
      <c r="CN90" s="51">
        <f t="shared" si="57"/>
        <v>0</v>
      </c>
      <c r="CO90" s="50">
        <v>0</v>
      </c>
      <c r="CP90" s="4">
        <v>0</v>
      </c>
      <c r="CQ90" s="51">
        <v>0</v>
      </c>
      <c r="CR90" s="50">
        <v>0</v>
      </c>
      <c r="CS90" s="4">
        <v>0</v>
      </c>
      <c r="CT90" s="51">
        <v>0</v>
      </c>
      <c r="CU90" s="50">
        <v>0</v>
      </c>
      <c r="CV90" s="4">
        <v>0</v>
      </c>
      <c r="CW90" s="51">
        <v>0</v>
      </c>
      <c r="CX90" s="43">
        <v>5484</v>
      </c>
      <c r="CY90" s="11">
        <v>33081.81</v>
      </c>
      <c r="CZ90" s="44">
        <f t="shared" ref="CZ90:CZ91" si="65">CY90/CX90*1000</f>
        <v>6032.4234135667393</v>
      </c>
      <c r="DA90" s="43">
        <v>0</v>
      </c>
      <c r="DB90" s="11">
        <v>0</v>
      </c>
      <c r="DC90" s="44">
        <v>0</v>
      </c>
      <c r="DD90" s="50">
        <v>0</v>
      </c>
      <c r="DE90" s="4">
        <v>0</v>
      </c>
      <c r="DF90" s="51">
        <v>0</v>
      </c>
      <c r="DG90" s="43">
        <v>0</v>
      </c>
      <c r="DH90" s="11">
        <v>0</v>
      </c>
      <c r="DI90" s="44">
        <v>0</v>
      </c>
      <c r="DJ90" s="6">
        <f t="shared" si="58"/>
        <v>25652.5</v>
      </c>
      <c r="DK90" s="13">
        <f t="shared" si="59"/>
        <v>157517.19</v>
      </c>
    </row>
    <row r="91" spans="1:115" x14ac:dyDescent="0.25">
      <c r="A91" s="56">
        <v>2015</v>
      </c>
      <c r="B91" s="57" t="s">
        <v>12</v>
      </c>
      <c r="C91" s="43">
        <v>0</v>
      </c>
      <c r="D91" s="11">
        <v>0</v>
      </c>
      <c r="E91" s="44">
        <v>0</v>
      </c>
      <c r="F91" s="50">
        <v>0</v>
      </c>
      <c r="G91" s="4">
        <v>0</v>
      </c>
      <c r="H91" s="51">
        <v>0</v>
      </c>
      <c r="I91" s="43">
        <v>0</v>
      </c>
      <c r="J91" s="11">
        <v>0</v>
      </c>
      <c r="K91" s="44">
        <v>0</v>
      </c>
      <c r="L91" s="43">
        <v>0</v>
      </c>
      <c r="M91" s="11">
        <v>0</v>
      </c>
      <c r="N91" s="44">
        <v>0</v>
      </c>
      <c r="O91" s="43">
        <v>0</v>
      </c>
      <c r="P91" s="11">
        <v>0</v>
      </c>
      <c r="Q91" s="44">
        <v>0</v>
      </c>
      <c r="R91" s="43">
        <v>1587</v>
      </c>
      <c r="S91" s="11">
        <v>14110.93</v>
      </c>
      <c r="T91" s="44">
        <f t="shared" si="55"/>
        <v>8891.5752993068691</v>
      </c>
      <c r="U91" s="50">
        <v>0</v>
      </c>
      <c r="V91" s="4">
        <v>0</v>
      </c>
      <c r="W91" s="51">
        <v>0</v>
      </c>
      <c r="X91" s="50">
        <v>0</v>
      </c>
      <c r="Y91" s="4">
        <v>0</v>
      </c>
      <c r="Z91" s="51">
        <v>0</v>
      </c>
      <c r="AA91" s="43">
        <v>0</v>
      </c>
      <c r="AB91" s="11">
        <v>0</v>
      </c>
      <c r="AC91" s="44">
        <v>0</v>
      </c>
      <c r="AD91" s="43">
        <v>0</v>
      </c>
      <c r="AE91" s="11">
        <v>0</v>
      </c>
      <c r="AF91" s="44">
        <v>0</v>
      </c>
      <c r="AG91" s="43">
        <v>0</v>
      </c>
      <c r="AH91" s="11">
        <v>0</v>
      </c>
      <c r="AI91" s="44">
        <v>0</v>
      </c>
      <c r="AJ91" s="43">
        <v>0</v>
      </c>
      <c r="AK91" s="11">
        <v>0</v>
      </c>
      <c r="AL91" s="44">
        <v>0</v>
      </c>
      <c r="AM91" s="43">
        <v>0</v>
      </c>
      <c r="AN91" s="11">
        <v>0</v>
      </c>
      <c r="AO91" s="44">
        <v>0</v>
      </c>
      <c r="AP91" s="43">
        <v>0</v>
      </c>
      <c r="AQ91" s="11">
        <v>0</v>
      </c>
      <c r="AR91" s="44">
        <v>0</v>
      </c>
      <c r="AS91" s="43">
        <v>0</v>
      </c>
      <c r="AT91" s="11">
        <v>0</v>
      </c>
      <c r="AU91" s="44">
        <v>0</v>
      </c>
      <c r="AV91" s="43">
        <v>0</v>
      </c>
      <c r="AW91" s="11">
        <v>0</v>
      </c>
      <c r="AX91" s="44">
        <v>0</v>
      </c>
      <c r="AY91" s="50">
        <v>0</v>
      </c>
      <c r="AZ91" s="4">
        <v>0</v>
      </c>
      <c r="BA91" s="51">
        <v>0</v>
      </c>
      <c r="BB91" s="50">
        <v>0</v>
      </c>
      <c r="BC91" s="4">
        <v>0</v>
      </c>
      <c r="BD91" s="51">
        <v>0</v>
      </c>
      <c r="BE91" s="43">
        <v>0</v>
      </c>
      <c r="BF91" s="11">
        <v>0</v>
      </c>
      <c r="BG91" s="44">
        <v>0</v>
      </c>
      <c r="BH91" s="43">
        <v>0</v>
      </c>
      <c r="BI91" s="11">
        <v>0</v>
      </c>
      <c r="BJ91" s="44">
        <v>0</v>
      </c>
      <c r="BK91" s="43">
        <v>30864</v>
      </c>
      <c r="BL91" s="11">
        <v>193622.93</v>
      </c>
      <c r="BM91" s="44">
        <f t="shared" si="63"/>
        <v>6273.4230819077247</v>
      </c>
      <c r="BN91" s="43">
        <v>0</v>
      </c>
      <c r="BO91" s="11">
        <v>0</v>
      </c>
      <c r="BP91" s="44">
        <v>0</v>
      </c>
      <c r="BQ91" s="43">
        <v>0</v>
      </c>
      <c r="BR91" s="11">
        <v>0</v>
      </c>
      <c r="BS91" s="44">
        <v>0</v>
      </c>
      <c r="BT91" s="43">
        <v>0</v>
      </c>
      <c r="BU91" s="11">
        <v>0</v>
      </c>
      <c r="BV91" s="44">
        <v>0</v>
      </c>
      <c r="BW91" s="43">
        <v>0</v>
      </c>
      <c r="BX91" s="11">
        <v>0</v>
      </c>
      <c r="BY91" s="44">
        <v>0</v>
      </c>
      <c r="BZ91" s="43">
        <v>68594.75</v>
      </c>
      <c r="CA91" s="11">
        <v>412786.77</v>
      </c>
      <c r="CB91" s="44">
        <f t="shared" si="56"/>
        <v>6017.7603971149401</v>
      </c>
      <c r="CC91" s="43">
        <v>40676</v>
      </c>
      <c r="CD91" s="11">
        <v>256520.19</v>
      </c>
      <c r="CE91" s="44">
        <f t="shared" si="64"/>
        <v>6306.4261480971581</v>
      </c>
      <c r="CF91" s="43">
        <v>0</v>
      </c>
      <c r="CG91" s="11">
        <v>0</v>
      </c>
      <c r="CH91" s="44">
        <v>0</v>
      </c>
      <c r="CI91" s="50">
        <v>0</v>
      </c>
      <c r="CJ91" s="4">
        <v>0</v>
      </c>
      <c r="CK91" s="51">
        <v>0</v>
      </c>
      <c r="CL91" s="50">
        <v>0</v>
      </c>
      <c r="CM91" s="4">
        <v>0</v>
      </c>
      <c r="CN91" s="51">
        <f t="shared" si="57"/>
        <v>0</v>
      </c>
      <c r="CO91" s="50">
        <v>0</v>
      </c>
      <c r="CP91" s="4">
        <v>0</v>
      </c>
      <c r="CQ91" s="51">
        <v>0</v>
      </c>
      <c r="CR91" s="50">
        <v>0</v>
      </c>
      <c r="CS91" s="4">
        <v>0</v>
      </c>
      <c r="CT91" s="51">
        <v>0</v>
      </c>
      <c r="CU91" s="50">
        <v>0</v>
      </c>
      <c r="CV91" s="4">
        <v>0</v>
      </c>
      <c r="CW91" s="51">
        <v>0</v>
      </c>
      <c r="CX91" s="43">
        <v>4400</v>
      </c>
      <c r="CY91" s="11">
        <v>26970.86</v>
      </c>
      <c r="CZ91" s="44">
        <f t="shared" si="65"/>
        <v>6129.7409090909096</v>
      </c>
      <c r="DA91" s="43">
        <v>0</v>
      </c>
      <c r="DB91" s="11">
        <v>0</v>
      </c>
      <c r="DC91" s="44">
        <v>0</v>
      </c>
      <c r="DD91" s="50">
        <v>0</v>
      </c>
      <c r="DE91" s="4">
        <v>0</v>
      </c>
      <c r="DF91" s="51">
        <v>0</v>
      </c>
      <c r="DG91" s="43">
        <v>0</v>
      </c>
      <c r="DH91" s="11">
        <v>0</v>
      </c>
      <c r="DI91" s="44">
        <v>0</v>
      </c>
      <c r="DJ91" s="6">
        <f t="shared" si="58"/>
        <v>146121.75</v>
      </c>
      <c r="DK91" s="13">
        <f t="shared" si="59"/>
        <v>904011.68</v>
      </c>
    </row>
    <row r="92" spans="1:115" x14ac:dyDescent="0.25">
      <c r="A92" s="56">
        <v>2015</v>
      </c>
      <c r="B92" s="57" t="s">
        <v>13</v>
      </c>
      <c r="C92" s="43">
        <v>0</v>
      </c>
      <c r="D92" s="11">
        <v>0</v>
      </c>
      <c r="E92" s="44">
        <v>0</v>
      </c>
      <c r="F92" s="50">
        <v>0</v>
      </c>
      <c r="G92" s="4">
        <v>0</v>
      </c>
      <c r="H92" s="51">
        <v>0</v>
      </c>
      <c r="I92" s="43">
        <v>0</v>
      </c>
      <c r="J92" s="11">
        <v>0</v>
      </c>
      <c r="K92" s="44">
        <v>0</v>
      </c>
      <c r="L92" s="43">
        <v>0</v>
      </c>
      <c r="M92" s="11">
        <v>0</v>
      </c>
      <c r="N92" s="44">
        <v>0</v>
      </c>
      <c r="O92" s="43">
        <v>0</v>
      </c>
      <c r="P92" s="11">
        <v>0</v>
      </c>
      <c r="Q92" s="44">
        <v>0</v>
      </c>
      <c r="R92" s="43">
        <v>2399.4</v>
      </c>
      <c r="S92" s="11">
        <v>22648.97</v>
      </c>
      <c r="T92" s="44">
        <f t="shared" si="55"/>
        <v>9439.4306910060841</v>
      </c>
      <c r="U92" s="50">
        <v>0</v>
      </c>
      <c r="V92" s="4">
        <v>0</v>
      </c>
      <c r="W92" s="51">
        <v>0</v>
      </c>
      <c r="X92" s="50">
        <v>0</v>
      </c>
      <c r="Y92" s="4">
        <v>0</v>
      </c>
      <c r="Z92" s="51">
        <v>0</v>
      </c>
      <c r="AA92" s="43">
        <v>0</v>
      </c>
      <c r="AB92" s="11">
        <v>0</v>
      </c>
      <c r="AC92" s="44">
        <v>0</v>
      </c>
      <c r="AD92" s="43">
        <v>0</v>
      </c>
      <c r="AE92" s="11">
        <v>0</v>
      </c>
      <c r="AF92" s="44">
        <v>0</v>
      </c>
      <c r="AG92" s="43">
        <v>0</v>
      </c>
      <c r="AH92" s="11">
        <v>0</v>
      </c>
      <c r="AI92" s="44">
        <v>0</v>
      </c>
      <c r="AJ92" s="43">
        <v>3</v>
      </c>
      <c r="AK92" s="11">
        <v>77.25</v>
      </c>
      <c r="AL92" s="44">
        <f t="shared" si="62"/>
        <v>25750</v>
      </c>
      <c r="AM92" s="43">
        <v>0</v>
      </c>
      <c r="AN92" s="11">
        <v>0</v>
      </c>
      <c r="AO92" s="44">
        <v>0</v>
      </c>
      <c r="AP92" s="43">
        <v>0</v>
      </c>
      <c r="AQ92" s="11">
        <v>0</v>
      </c>
      <c r="AR92" s="44">
        <v>0</v>
      </c>
      <c r="AS92" s="43">
        <v>0</v>
      </c>
      <c r="AT92" s="11">
        <v>0</v>
      </c>
      <c r="AU92" s="44">
        <v>0</v>
      </c>
      <c r="AV92" s="43">
        <v>0</v>
      </c>
      <c r="AW92" s="11">
        <v>0</v>
      </c>
      <c r="AX92" s="44">
        <v>0</v>
      </c>
      <c r="AY92" s="50">
        <v>0</v>
      </c>
      <c r="AZ92" s="4">
        <v>0</v>
      </c>
      <c r="BA92" s="51">
        <v>0</v>
      </c>
      <c r="BB92" s="50">
        <v>0</v>
      </c>
      <c r="BC92" s="4">
        <v>0</v>
      </c>
      <c r="BD92" s="51">
        <v>0</v>
      </c>
      <c r="BE92" s="43">
        <v>0</v>
      </c>
      <c r="BF92" s="11">
        <v>0</v>
      </c>
      <c r="BG92" s="44">
        <v>0</v>
      </c>
      <c r="BH92" s="43">
        <v>0</v>
      </c>
      <c r="BI92" s="11">
        <v>0</v>
      </c>
      <c r="BJ92" s="44">
        <v>0</v>
      </c>
      <c r="BK92" s="43">
        <v>0</v>
      </c>
      <c r="BL92" s="11">
        <v>0</v>
      </c>
      <c r="BM92" s="44">
        <v>0</v>
      </c>
      <c r="BN92" s="43">
        <v>0</v>
      </c>
      <c r="BO92" s="11">
        <v>0</v>
      </c>
      <c r="BP92" s="44">
        <v>0</v>
      </c>
      <c r="BQ92" s="43">
        <v>0</v>
      </c>
      <c r="BR92" s="11">
        <v>0</v>
      </c>
      <c r="BS92" s="44">
        <v>0</v>
      </c>
      <c r="BT92" s="43">
        <v>0</v>
      </c>
      <c r="BU92" s="11">
        <v>0</v>
      </c>
      <c r="BV92" s="44">
        <v>0</v>
      </c>
      <c r="BW92" s="43">
        <v>0</v>
      </c>
      <c r="BX92" s="11">
        <v>0</v>
      </c>
      <c r="BY92" s="44">
        <v>0</v>
      </c>
      <c r="BZ92" s="43">
        <v>0</v>
      </c>
      <c r="CA92" s="11">
        <v>0</v>
      </c>
      <c r="CB92" s="44">
        <v>0</v>
      </c>
      <c r="CC92" s="43">
        <v>11969</v>
      </c>
      <c r="CD92" s="11">
        <v>75333.78</v>
      </c>
      <c r="CE92" s="44">
        <f t="shared" si="64"/>
        <v>6294.0746929568049</v>
      </c>
      <c r="CF92" s="43">
        <v>0</v>
      </c>
      <c r="CG92" s="11">
        <v>0</v>
      </c>
      <c r="CH92" s="44">
        <v>0</v>
      </c>
      <c r="CI92" s="50">
        <v>0</v>
      </c>
      <c r="CJ92" s="4">
        <v>0</v>
      </c>
      <c r="CK92" s="51">
        <v>0</v>
      </c>
      <c r="CL92" s="50">
        <v>0</v>
      </c>
      <c r="CM92" s="4">
        <v>0</v>
      </c>
      <c r="CN92" s="51">
        <f t="shared" si="57"/>
        <v>0</v>
      </c>
      <c r="CO92" s="50">
        <v>0</v>
      </c>
      <c r="CP92" s="4">
        <v>0</v>
      </c>
      <c r="CQ92" s="51">
        <v>0</v>
      </c>
      <c r="CR92" s="50">
        <v>0</v>
      </c>
      <c r="CS92" s="4">
        <v>0</v>
      </c>
      <c r="CT92" s="51">
        <v>0</v>
      </c>
      <c r="CU92" s="50">
        <v>0</v>
      </c>
      <c r="CV92" s="4">
        <v>0</v>
      </c>
      <c r="CW92" s="51">
        <v>0</v>
      </c>
      <c r="CX92" s="43">
        <v>0</v>
      </c>
      <c r="CY92" s="11">
        <v>0</v>
      </c>
      <c r="CZ92" s="44">
        <v>0</v>
      </c>
      <c r="DA92" s="43">
        <v>0</v>
      </c>
      <c r="DB92" s="11">
        <v>0</v>
      </c>
      <c r="DC92" s="44">
        <v>0</v>
      </c>
      <c r="DD92" s="50">
        <v>0</v>
      </c>
      <c r="DE92" s="4">
        <v>0</v>
      </c>
      <c r="DF92" s="51">
        <v>0</v>
      </c>
      <c r="DG92" s="43">
        <v>0</v>
      </c>
      <c r="DH92" s="11">
        <v>0</v>
      </c>
      <c r="DI92" s="44">
        <v>0</v>
      </c>
      <c r="DJ92" s="6">
        <f t="shared" si="58"/>
        <v>14371.4</v>
      </c>
      <c r="DK92" s="13">
        <f t="shared" si="59"/>
        <v>98060</v>
      </c>
    </row>
    <row r="93" spans="1:115" x14ac:dyDescent="0.25">
      <c r="A93" s="56">
        <v>2015</v>
      </c>
      <c r="B93" s="60" t="s">
        <v>14</v>
      </c>
      <c r="C93" s="43">
        <v>0</v>
      </c>
      <c r="D93" s="11">
        <v>0</v>
      </c>
      <c r="E93" s="44">
        <v>0</v>
      </c>
      <c r="F93" s="50">
        <v>0</v>
      </c>
      <c r="G93" s="4">
        <v>0</v>
      </c>
      <c r="H93" s="51">
        <v>0</v>
      </c>
      <c r="I93" s="43">
        <v>0</v>
      </c>
      <c r="J93" s="11">
        <v>0</v>
      </c>
      <c r="K93" s="44">
        <v>0</v>
      </c>
      <c r="L93" s="43">
        <v>0</v>
      </c>
      <c r="M93" s="11">
        <v>0</v>
      </c>
      <c r="N93" s="44">
        <v>0</v>
      </c>
      <c r="O93" s="43">
        <v>0</v>
      </c>
      <c r="P93" s="11">
        <v>0</v>
      </c>
      <c r="Q93" s="44">
        <v>0</v>
      </c>
      <c r="R93" s="43">
        <v>1200</v>
      </c>
      <c r="S93" s="11">
        <v>11294.42</v>
      </c>
      <c r="T93" s="44">
        <f t="shared" si="55"/>
        <v>9412.0166666666664</v>
      </c>
      <c r="U93" s="50">
        <v>0</v>
      </c>
      <c r="V93" s="4">
        <v>0</v>
      </c>
      <c r="W93" s="51">
        <v>0</v>
      </c>
      <c r="X93" s="50">
        <v>0</v>
      </c>
      <c r="Y93" s="4">
        <v>0</v>
      </c>
      <c r="Z93" s="51">
        <v>0</v>
      </c>
      <c r="AA93" s="43">
        <v>0</v>
      </c>
      <c r="AB93" s="11">
        <v>0</v>
      </c>
      <c r="AC93" s="44">
        <v>0</v>
      </c>
      <c r="AD93" s="43">
        <v>0</v>
      </c>
      <c r="AE93" s="11">
        <v>0</v>
      </c>
      <c r="AF93" s="44">
        <v>0</v>
      </c>
      <c r="AG93" s="43">
        <v>0</v>
      </c>
      <c r="AH93" s="11">
        <v>0</v>
      </c>
      <c r="AI93" s="44">
        <v>0</v>
      </c>
      <c r="AJ93" s="43">
        <v>0</v>
      </c>
      <c r="AK93" s="11">
        <v>0</v>
      </c>
      <c r="AL93" s="44">
        <v>0</v>
      </c>
      <c r="AM93" s="43">
        <v>0</v>
      </c>
      <c r="AN93" s="11">
        <v>0</v>
      </c>
      <c r="AO93" s="44">
        <v>0</v>
      </c>
      <c r="AP93" s="43">
        <v>0</v>
      </c>
      <c r="AQ93" s="11">
        <v>0</v>
      </c>
      <c r="AR93" s="44">
        <v>0</v>
      </c>
      <c r="AS93" s="43">
        <v>0</v>
      </c>
      <c r="AT93" s="11">
        <v>0</v>
      </c>
      <c r="AU93" s="44">
        <v>0</v>
      </c>
      <c r="AV93" s="43">
        <v>0</v>
      </c>
      <c r="AW93" s="11">
        <v>0</v>
      </c>
      <c r="AX93" s="44">
        <v>0</v>
      </c>
      <c r="AY93" s="50">
        <v>0</v>
      </c>
      <c r="AZ93" s="4">
        <v>0</v>
      </c>
      <c r="BA93" s="51">
        <v>0</v>
      </c>
      <c r="BB93" s="50">
        <v>0</v>
      </c>
      <c r="BC93" s="4">
        <v>0</v>
      </c>
      <c r="BD93" s="51">
        <v>0</v>
      </c>
      <c r="BE93" s="43">
        <v>0</v>
      </c>
      <c r="BF93" s="11">
        <v>0</v>
      </c>
      <c r="BG93" s="44">
        <v>0</v>
      </c>
      <c r="BH93" s="43">
        <v>0</v>
      </c>
      <c r="BI93" s="11">
        <v>0</v>
      </c>
      <c r="BJ93" s="44">
        <v>0</v>
      </c>
      <c r="BK93" s="43">
        <v>0</v>
      </c>
      <c r="BL93" s="11">
        <v>0</v>
      </c>
      <c r="BM93" s="44">
        <v>0</v>
      </c>
      <c r="BN93" s="43">
        <v>0</v>
      </c>
      <c r="BO93" s="11">
        <v>0</v>
      </c>
      <c r="BP93" s="44">
        <v>0</v>
      </c>
      <c r="BQ93" s="43">
        <v>0</v>
      </c>
      <c r="BR93" s="11">
        <v>0</v>
      </c>
      <c r="BS93" s="44">
        <v>0</v>
      </c>
      <c r="BT93" s="43">
        <v>0</v>
      </c>
      <c r="BU93" s="11">
        <v>0</v>
      </c>
      <c r="BV93" s="44">
        <v>0</v>
      </c>
      <c r="BW93" s="43">
        <v>0</v>
      </c>
      <c r="BX93" s="11">
        <v>0</v>
      </c>
      <c r="BY93" s="44">
        <v>0</v>
      </c>
      <c r="BZ93" s="43">
        <v>0</v>
      </c>
      <c r="CA93" s="11">
        <v>0</v>
      </c>
      <c r="CB93" s="44">
        <v>0</v>
      </c>
      <c r="CC93" s="43">
        <v>0</v>
      </c>
      <c r="CD93" s="11">
        <v>0</v>
      </c>
      <c r="CE93" s="44">
        <v>0</v>
      </c>
      <c r="CF93" s="43">
        <v>0</v>
      </c>
      <c r="CG93" s="11">
        <v>0</v>
      </c>
      <c r="CH93" s="44">
        <v>0</v>
      </c>
      <c r="CI93" s="50">
        <v>0</v>
      </c>
      <c r="CJ93" s="4">
        <v>0</v>
      </c>
      <c r="CK93" s="51">
        <v>0</v>
      </c>
      <c r="CL93" s="50">
        <v>0</v>
      </c>
      <c r="CM93" s="4">
        <v>0</v>
      </c>
      <c r="CN93" s="51">
        <f t="shared" si="57"/>
        <v>0</v>
      </c>
      <c r="CO93" s="50">
        <v>0</v>
      </c>
      <c r="CP93" s="4">
        <v>0</v>
      </c>
      <c r="CQ93" s="51">
        <v>0</v>
      </c>
      <c r="CR93" s="50">
        <v>0</v>
      </c>
      <c r="CS93" s="4">
        <v>0</v>
      </c>
      <c r="CT93" s="51">
        <v>0</v>
      </c>
      <c r="CU93" s="50">
        <v>0</v>
      </c>
      <c r="CV93" s="4">
        <v>0</v>
      </c>
      <c r="CW93" s="51">
        <v>0</v>
      </c>
      <c r="CX93" s="43">
        <v>0</v>
      </c>
      <c r="CY93" s="11">
        <v>0</v>
      </c>
      <c r="CZ93" s="44">
        <v>0</v>
      </c>
      <c r="DA93" s="43">
        <v>0</v>
      </c>
      <c r="DB93" s="11">
        <v>0</v>
      </c>
      <c r="DC93" s="44">
        <v>0</v>
      </c>
      <c r="DD93" s="50">
        <v>0</v>
      </c>
      <c r="DE93" s="4">
        <v>0</v>
      </c>
      <c r="DF93" s="51">
        <v>0</v>
      </c>
      <c r="DG93" s="43">
        <v>0</v>
      </c>
      <c r="DH93" s="11">
        <v>0</v>
      </c>
      <c r="DI93" s="44">
        <v>0</v>
      </c>
      <c r="DJ93" s="6">
        <f t="shared" si="58"/>
        <v>1200</v>
      </c>
      <c r="DK93" s="13">
        <f t="shared" si="59"/>
        <v>11294.42</v>
      </c>
    </row>
    <row r="94" spans="1:115" x14ac:dyDescent="0.25">
      <c r="A94" s="56">
        <v>2015</v>
      </c>
      <c r="B94" s="57" t="s">
        <v>15</v>
      </c>
      <c r="C94" s="43">
        <v>0</v>
      </c>
      <c r="D94" s="11">
        <v>0</v>
      </c>
      <c r="E94" s="44">
        <v>0</v>
      </c>
      <c r="F94" s="50">
        <v>0</v>
      </c>
      <c r="G94" s="4">
        <v>0</v>
      </c>
      <c r="H94" s="51">
        <v>0</v>
      </c>
      <c r="I94" s="43">
        <v>0</v>
      </c>
      <c r="J94" s="11">
        <v>0</v>
      </c>
      <c r="K94" s="44">
        <v>0</v>
      </c>
      <c r="L94" s="43">
        <v>0</v>
      </c>
      <c r="M94" s="11">
        <v>0</v>
      </c>
      <c r="N94" s="44">
        <v>0</v>
      </c>
      <c r="O94" s="43">
        <v>0</v>
      </c>
      <c r="P94" s="11">
        <v>0</v>
      </c>
      <c r="Q94" s="44">
        <v>0</v>
      </c>
      <c r="R94" s="43">
        <v>1854</v>
      </c>
      <c r="S94" s="11">
        <v>18138.46</v>
      </c>
      <c r="T94" s="44">
        <f t="shared" si="55"/>
        <v>9783.4196332254578</v>
      </c>
      <c r="U94" s="50">
        <v>0</v>
      </c>
      <c r="V94" s="4">
        <v>0</v>
      </c>
      <c r="W94" s="51">
        <v>0</v>
      </c>
      <c r="X94" s="50">
        <v>0</v>
      </c>
      <c r="Y94" s="4">
        <v>0</v>
      </c>
      <c r="Z94" s="51">
        <v>0</v>
      </c>
      <c r="AA94" s="43">
        <v>0</v>
      </c>
      <c r="AB94" s="11">
        <v>0</v>
      </c>
      <c r="AC94" s="44">
        <v>0</v>
      </c>
      <c r="AD94" s="43">
        <v>0</v>
      </c>
      <c r="AE94" s="11">
        <v>0</v>
      </c>
      <c r="AF94" s="44">
        <v>0</v>
      </c>
      <c r="AG94" s="43">
        <v>0</v>
      </c>
      <c r="AH94" s="11">
        <v>0</v>
      </c>
      <c r="AI94" s="44">
        <v>0</v>
      </c>
      <c r="AJ94" s="43">
        <v>1</v>
      </c>
      <c r="AK94" s="11">
        <v>26.12</v>
      </c>
      <c r="AL94" s="44">
        <f t="shared" si="62"/>
        <v>26120</v>
      </c>
      <c r="AM94" s="43">
        <v>0</v>
      </c>
      <c r="AN94" s="11">
        <v>0</v>
      </c>
      <c r="AO94" s="44">
        <v>0</v>
      </c>
      <c r="AP94" s="43">
        <v>0</v>
      </c>
      <c r="AQ94" s="11">
        <v>0</v>
      </c>
      <c r="AR94" s="44">
        <v>0</v>
      </c>
      <c r="AS94" s="43">
        <v>0</v>
      </c>
      <c r="AT94" s="11">
        <v>0</v>
      </c>
      <c r="AU94" s="44">
        <v>0</v>
      </c>
      <c r="AV94" s="43">
        <v>0</v>
      </c>
      <c r="AW94" s="11">
        <v>0</v>
      </c>
      <c r="AX94" s="44">
        <v>0</v>
      </c>
      <c r="AY94" s="50">
        <v>0</v>
      </c>
      <c r="AZ94" s="4">
        <v>0</v>
      </c>
      <c r="BA94" s="51">
        <v>0</v>
      </c>
      <c r="BB94" s="50">
        <v>0</v>
      </c>
      <c r="BC94" s="4">
        <v>0</v>
      </c>
      <c r="BD94" s="51">
        <v>0</v>
      </c>
      <c r="BE94" s="43">
        <v>0</v>
      </c>
      <c r="BF94" s="11">
        <v>0</v>
      </c>
      <c r="BG94" s="44">
        <v>0</v>
      </c>
      <c r="BH94" s="43">
        <v>0</v>
      </c>
      <c r="BI94" s="11">
        <v>0</v>
      </c>
      <c r="BJ94" s="44">
        <v>0</v>
      </c>
      <c r="BK94" s="43">
        <v>0</v>
      </c>
      <c r="BL94" s="11">
        <v>0</v>
      </c>
      <c r="BM94" s="44">
        <v>0</v>
      </c>
      <c r="BN94" s="43">
        <v>0</v>
      </c>
      <c r="BO94" s="11">
        <v>0</v>
      </c>
      <c r="BP94" s="44">
        <v>0</v>
      </c>
      <c r="BQ94" s="43">
        <v>0</v>
      </c>
      <c r="BR94" s="11">
        <v>0</v>
      </c>
      <c r="BS94" s="44">
        <v>0</v>
      </c>
      <c r="BT94" s="43">
        <v>0</v>
      </c>
      <c r="BU94" s="11">
        <v>0</v>
      </c>
      <c r="BV94" s="44">
        <v>0</v>
      </c>
      <c r="BW94" s="43">
        <v>0</v>
      </c>
      <c r="BX94" s="11">
        <v>0</v>
      </c>
      <c r="BY94" s="44">
        <v>0</v>
      </c>
      <c r="BZ94" s="43">
        <v>0</v>
      </c>
      <c r="CA94" s="11">
        <v>0</v>
      </c>
      <c r="CB94" s="44">
        <v>0</v>
      </c>
      <c r="CC94" s="43">
        <v>0</v>
      </c>
      <c r="CD94" s="11">
        <v>0</v>
      </c>
      <c r="CE94" s="44">
        <v>0</v>
      </c>
      <c r="CF94" s="43">
        <v>0</v>
      </c>
      <c r="CG94" s="11">
        <v>0</v>
      </c>
      <c r="CH94" s="44">
        <v>0</v>
      </c>
      <c r="CI94" s="50">
        <v>0</v>
      </c>
      <c r="CJ94" s="4">
        <v>0</v>
      </c>
      <c r="CK94" s="51">
        <v>0</v>
      </c>
      <c r="CL94" s="50">
        <v>0</v>
      </c>
      <c r="CM94" s="4">
        <v>0</v>
      </c>
      <c r="CN94" s="51">
        <f t="shared" si="57"/>
        <v>0</v>
      </c>
      <c r="CO94" s="50">
        <v>0</v>
      </c>
      <c r="CP94" s="4">
        <v>0</v>
      </c>
      <c r="CQ94" s="51">
        <v>0</v>
      </c>
      <c r="CR94" s="50">
        <v>0</v>
      </c>
      <c r="CS94" s="4">
        <v>0</v>
      </c>
      <c r="CT94" s="51">
        <v>0</v>
      </c>
      <c r="CU94" s="50">
        <v>0</v>
      </c>
      <c r="CV94" s="4">
        <v>0</v>
      </c>
      <c r="CW94" s="51">
        <v>0</v>
      </c>
      <c r="CX94" s="43">
        <v>0</v>
      </c>
      <c r="CY94" s="11">
        <v>0</v>
      </c>
      <c r="CZ94" s="44">
        <v>0</v>
      </c>
      <c r="DA94" s="43">
        <v>0</v>
      </c>
      <c r="DB94" s="11">
        <v>0</v>
      </c>
      <c r="DC94" s="44">
        <v>0</v>
      </c>
      <c r="DD94" s="50">
        <v>0</v>
      </c>
      <c r="DE94" s="4">
        <v>0</v>
      </c>
      <c r="DF94" s="51">
        <v>0</v>
      </c>
      <c r="DG94" s="43">
        <v>0</v>
      </c>
      <c r="DH94" s="11">
        <v>0</v>
      </c>
      <c r="DI94" s="44">
        <v>0</v>
      </c>
      <c r="DJ94" s="6">
        <f t="shared" si="58"/>
        <v>1855</v>
      </c>
      <c r="DK94" s="13">
        <f t="shared" si="59"/>
        <v>18164.579999999998</v>
      </c>
    </row>
    <row r="95" spans="1:115" x14ac:dyDescent="0.25">
      <c r="A95" s="56">
        <v>2015</v>
      </c>
      <c r="B95" s="57" t="s">
        <v>16</v>
      </c>
      <c r="C95" s="43">
        <v>0</v>
      </c>
      <c r="D95" s="11">
        <v>0</v>
      </c>
      <c r="E95" s="44">
        <v>0</v>
      </c>
      <c r="F95" s="50">
        <v>0</v>
      </c>
      <c r="G95" s="4">
        <v>0</v>
      </c>
      <c r="H95" s="51">
        <v>0</v>
      </c>
      <c r="I95" s="43">
        <v>0</v>
      </c>
      <c r="J95" s="11">
        <v>0</v>
      </c>
      <c r="K95" s="44">
        <v>0</v>
      </c>
      <c r="L95" s="43">
        <v>0</v>
      </c>
      <c r="M95" s="11">
        <v>0</v>
      </c>
      <c r="N95" s="44">
        <v>0</v>
      </c>
      <c r="O95" s="43">
        <v>0</v>
      </c>
      <c r="P95" s="11">
        <v>0</v>
      </c>
      <c r="Q95" s="44">
        <v>0</v>
      </c>
      <c r="R95" s="43">
        <v>377</v>
      </c>
      <c r="S95" s="11">
        <v>4182.97</v>
      </c>
      <c r="T95" s="44">
        <f t="shared" si="55"/>
        <v>11095.411140583556</v>
      </c>
      <c r="U95" s="50">
        <v>0</v>
      </c>
      <c r="V95" s="4">
        <v>0</v>
      </c>
      <c r="W95" s="51">
        <v>0</v>
      </c>
      <c r="X95" s="50">
        <v>0</v>
      </c>
      <c r="Y95" s="4">
        <v>0</v>
      </c>
      <c r="Z95" s="51">
        <v>0</v>
      </c>
      <c r="AA95" s="43">
        <v>0</v>
      </c>
      <c r="AB95" s="11">
        <v>0</v>
      </c>
      <c r="AC95" s="44">
        <v>0</v>
      </c>
      <c r="AD95" s="43">
        <v>0</v>
      </c>
      <c r="AE95" s="11">
        <v>0</v>
      </c>
      <c r="AF95" s="44">
        <v>0</v>
      </c>
      <c r="AG95" s="43">
        <v>0</v>
      </c>
      <c r="AH95" s="11">
        <v>0</v>
      </c>
      <c r="AI95" s="44">
        <v>0</v>
      </c>
      <c r="AJ95" s="43">
        <v>0</v>
      </c>
      <c r="AK95" s="11">
        <v>0</v>
      </c>
      <c r="AL95" s="44">
        <v>0</v>
      </c>
      <c r="AM95" s="43">
        <v>0</v>
      </c>
      <c r="AN95" s="11">
        <v>0</v>
      </c>
      <c r="AO95" s="44">
        <v>0</v>
      </c>
      <c r="AP95" s="43">
        <v>0</v>
      </c>
      <c r="AQ95" s="11">
        <v>0</v>
      </c>
      <c r="AR95" s="44">
        <v>0</v>
      </c>
      <c r="AS95" s="43">
        <v>0</v>
      </c>
      <c r="AT95" s="11">
        <v>0</v>
      </c>
      <c r="AU95" s="44">
        <v>0</v>
      </c>
      <c r="AV95" s="43">
        <v>148.32300000000001</v>
      </c>
      <c r="AW95" s="11">
        <v>1654.9</v>
      </c>
      <c r="AX95" s="44">
        <f t="shared" ref="AX95" si="66">AW95/AV95*1000</f>
        <v>11157.406471012588</v>
      </c>
      <c r="AY95" s="50">
        <v>0</v>
      </c>
      <c r="AZ95" s="4">
        <v>0</v>
      </c>
      <c r="BA95" s="51">
        <v>0</v>
      </c>
      <c r="BB95" s="50">
        <v>0</v>
      </c>
      <c r="BC95" s="4">
        <v>0</v>
      </c>
      <c r="BD95" s="51">
        <v>0</v>
      </c>
      <c r="BE95" s="43">
        <v>0</v>
      </c>
      <c r="BF95" s="11">
        <v>0</v>
      </c>
      <c r="BG95" s="44">
        <v>0</v>
      </c>
      <c r="BH95" s="43">
        <v>0</v>
      </c>
      <c r="BI95" s="11">
        <v>0</v>
      </c>
      <c r="BJ95" s="44">
        <v>0</v>
      </c>
      <c r="BK95" s="43">
        <v>0</v>
      </c>
      <c r="BL95" s="11">
        <v>0</v>
      </c>
      <c r="BM95" s="44">
        <v>0</v>
      </c>
      <c r="BN95" s="43">
        <v>0</v>
      </c>
      <c r="BO95" s="11">
        <v>0</v>
      </c>
      <c r="BP95" s="44">
        <v>0</v>
      </c>
      <c r="BQ95" s="43">
        <v>0</v>
      </c>
      <c r="BR95" s="11">
        <v>0</v>
      </c>
      <c r="BS95" s="44">
        <v>0</v>
      </c>
      <c r="BT95" s="43">
        <v>0</v>
      </c>
      <c r="BU95" s="11">
        <v>0</v>
      </c>
      <c r="BV95" s="44">
        <v>0</v>
      </c>
      <c r="BW95" s="43">
        <v>0</v>
      </c>
      <c r="BX95" s="11">
        <v>0</v>
      </c>
      <c r="BY95" s="44">
        <v>0</v>
      </c>
      <c r="BZ95" s="43">
        <v>0</v>
      </c>
      <c r="CA95" s="11">
        <v>0</v>
      </c>
      <c r="CB95" s="44">
        <v>0</v>
      </c>
      <c r="CC95" s="43">
        <v>0</v>
      </c>
      <c r="CD95" s="11">
        <v>0</v>
      </c>
      <c r="CE95" s="44">
        <v>0</v>
      </c>
      <c r="CF95" s="43">
        <v>0</v>
      </c>
      <c r="CG95" s="11">
        <v>0</v>
      </c>
      <c r="CH95" s="44">
        <v>0</v>
      </c>
      <c r="CI95" s="50">
        <v>0</v>
      </c>
      <c r="CJ95" s="4">
        <v>0</v>
      </c>
      <c r="CK95" s="51">
        <v>0</v>
      </c>
      <c r="CL95" s="50">
        <v>0</v>
      </c>
      <c r="CM95" s="4">
        <v>0</v>
      </c>
      <c r="CN95" s="51">
        <f t="shared" si="57"/>
        <v>0</v>
      </c>
      <c r="CO95" s="50">
        <v>0</v>
      </c>
      <c r="CP95" s="4">
        <v>0</v>
      </c>
      <c r="CQ95" s="51">
        <v>0</v>
      </c>
      <c r="CR95" s="50">
        <v>0</v>
      </c>
      <c r="CS95" s="4">
        <v>0</v>
      </c>
      <c r="CT95" s="51">
        <v>0</v>
      </c>
      <c r="CU95" s="50">
        <v>0</v>
      </c>
      <c r="CV95" s="4">
        <v>0</v>
      </c>
      <c r="CW95" s="51">
        <v>0</v>
      </c>
      <c r="CX95" s="43">
        <v>0</v>
      </c>
      <c r="CY95" s="11">
        <v>0</v>
      </c>
      <c r="CZ95" s="44">
        <v>0</v>
      </c>
      <c r="DA95" s="43">
        <v>0</v>
      </c>
      <c r="DB95" s="11">
        <v>0</v>
      </c>
      <c r="DC95" s="44">
        <v>0</v>
      </c>
      <c r="DD95" s="50">
        <v>0</v>
      </c>
      <c r="DE95" s="4">
        <v>0</v>
      </c>
      <c r="DF95" s="51">
        <v>0</v>
      </c>
      <c r="DG95" s="43">
        <v>0</v>
      </c>
      <c r="DH95" s="11">
        <v>0</v>
      </c>
      <c r="DI95" s="44">
        <v>0</v>
      </c>
      <c r="DJ95" s="6">
        <f t="shared" si="58"/>
        <v>525.32299999999998</v>
      </c>
      <c r="DK95" s="13">
        <f t="shared" si="59"/>
        <v>5837.8700000000008</v>
      </c>
    </row>
    <row r="96" spans="1:115" ht="15.75" thickBot="1" x14ac:dyDescent="0.3">
      <c r="A96" s="58"/>
      <c r="B96" s="59" t="s">
        <v>17</v>
      </c>
      <c r="C96" s="46">
        <f>SUM(C84:C95)</f>
        <v>0</v>
      </c>
      <c r="D96" s="35">
        <f>SUM(D84:D95)</f>
        <v>0</v>
      </c>
      <c r="E96" s="47"/>
      <c r="F96" s="46">
        <f>SUM(F84:F95)</f>
        <v>0</v>
      </c>
      <c r="G96" s="35">
        <f>SUM(G84:G95)</f>
        <v>0</v>
      </c>
      <c r="H96" s="47"/>
      <c r="I96" s="46">
        <f>SUM(I84:I95)</f>
        <v>0</v>
      </c>
      <c r="J96" s="35">
        <f>SUM(J84:J95)</f>
        <v>0</v>
      </c>
      <c r="K96" s="47"/>
      <c r="L96" s="46">
        <f>SUM(L84:L95)</f>
        <v>0</v>
      </c>
      <c r="M96" s="35">
        <f>SUM(M84:M95)</f>
        <v>0</v>
      </c>
      <c r="N96" s="47"/>
      <c r="O96" s="46">
        <f>SUM(O84:O95)</f>
        <v>0</v>
      </c>
      <c r="P96" s="35">
        <f>SUM(P84:P95)</f>
        <v>0</v>
      </c>
      <c r="Q96" s="47"/>
      <c r="R96" s="46">
        <f>SUM(R84:R95)</f>
        <v>8786.9</v>
      </c>
      <c r="S96" s="35">
        <f>SUM(S84:S95)</f>
        <v>83640.28</v>
      </c>
      <c r="T96" s="47"/>
      <c r="U96" s="46">
        <f>SUM(U84:U95)</f>
        <v>0</v>
      </c>
      <c r="V96" s="35">
        <f>SUM(V84:V95)</f>
        <v>0</v>
      </c>
      <c r="W96" s="47"/>
      <c r="X96" s="46">
        <f>SUM(X84:X95)</f>
        <v>0</v>
      </c>
      <c r="Y96" s="35">
        <f>SUM(Y84:Y95)</f>
        <v>0</v>
      </c>
      <c r="Z96" s="47"/>
      <c r="AA96" s="46">
        <f>SUM(AA84:AA95)</f>
        <v>0</v>
      </c>
      <c r="AB96" s="35">
        <f>SUM(AB84:AB95)</f>
        <v>0</v>
      </c>
      <c r="AC96" s="47"/>
      <c r="AD96" s="46">
        <f>SUM(AD84:AD95)</f>
        <v>0</v>
      </c>
      <c r="AE96" s="35">
        <f>SUM(AE84:AE95)</f>
        <v>0</v>
      </c>
      <c r="AF96" s="47"/>
      <c r="AG96" s="46">
        <f>SUM(AG84:AG95)</f>
        <v>0</v>
      </c>
      <c r="AH96" s="35">
        <f>SUM(AH84:AH95)</f>
        <v>0</v>
      </c>
      <c r="AI96" s="47"/>
      <c r="AJ96" s="46">
        <f>SUM(AJ84:AJ95)</f>
        <v>8.6</v>
      </c>
      <c r="AK96" s="35">
        <f>SUM(AK84:AK95)</f>
        <v>207.71</v>
      </c>
      <c r="AL96" s="47"/>
      <c r="AM96" s="46">
        <f>SUM(AM84:AM95)</f>
        <v>0</v>
      </c>
      <c r="AN96" s="35">
        <f>SUM(AN84:AN95)</f>
        <v>0</v>
      </c>
      <c r="AO96" s="47"/>
      <c r="AP96" s="46">
        <f>SUM(AP84:AP95)</f>
        <v>0</v>
      </c>
      <c r="AQ96" s="35">
        <f>SUM(AQ84:AQ95)</f>
        <v>0</v>
      </c>
      <c r="AR96" s="47"/>
      <c r="AS96" s="46">
        <f>SUM(AS84:AS95)</f>
        <v>0</v>
      </c>
      <c r="AT96" s="35">
        <f>SUM(AT84:AT95)</f>
        <v>0</v>
      </c>
      <c r="AU96" s="47"/>
      <c r="AV96" s="46">
        <f>SUM(AV84:AV95)</f>
        <v>148.32300000000001</v>
      </c>
      <c r="AW96" s="35">
        <f>SUM(AW84:AW95)</f>
        <v>1654.9</v>
      </c>
      <c r="AX96" s="47"/>
      <c r="AY96" s="46">
        <f>SUM(AY84:AY95)</f>
        <v>0</v>
      </c>
      <c r="AZ96" s="35">
        <f>SUM(AZ84:AZ95)</f>
        <v>0</v>
      </c>
      <c r="BA96" s="47"/>
      <c r="BB96" s="46">
        <f>SUM(BB84:BB95)</f>
        <v>0</v>
      </c>
      <c r="BC96" s="35">
        <f>SUM(BC84:BC95)</f>
        <v>0</v>
      </c>
      <c r="BD96" s="47"/>
      <c r="BE96" s="46">
        <f>SUM(BE84:BE95)</f>
        <v>7017.52</v>
      </c>
      <c r="BF96" s="35">
        <f>SUM(BF84:BF95)</f>
        <v>43947.94</v>
      </c>
      <c r="BG96" s="47"/>
      <c r="BH96" s="46">
        <f>SUM(BH84:BH95)</f>
        <v>0</v>
      </c>
      <c r="BI96" s="35">
        <f>SUM(BI84:BI95)</f>
        <v>0</v>
      </c>
      <c r="BJ96" s="47"/>
      <c r="BK96" s="46">
        <f>SUM(BK84:BK95)</f>
        <v>65512</v>
      </c>
      <c r="BL96" s="35">
        <f>SUM(BL84:BL95)</f>
        <v>398360.92</v>
      </c>
      <c r="BM96" s="47"/>
      <c r="BN96" s="46">
        <f>SUM(BN84:BN95)</f>
        <v>0</v>
      </c>
      <c r="BO96" s="35">
        <f>SUM(BO84:BO95)</f>
        <v>0</v>
      </c>
      <c r="BP96" s="47"/>
      <c r="BQ96" s="46">
        <f>SUM(BQ84:BQ95)</f>
        <v>0</v>
      </c>
      <c r="BR96" s="35">
        <f>SUM(BR84:BR95)</f>
        <v>0</v>
      </c>
      <c r="BS96" s="47"/>
      <c r="BT96" s="46">
        <f>SUM(BT84:BT95)</f>
        <v>0</v>
      </c>
      <c r="BU96" s="35">
        <f>SUM(BU84:BU95)</f>
        <v>0</v>
      </c>
      <c r="BV96" s="47"/>
      <c r="BW96" s="46">
        <f>SUM(BW84:BW95)</f>
        <v>0</v>
      </c>
      <c r="BX96" s="35">
        <f>SUM(BX84:BX95)</f>
        <v>0</v>
      </c>
      <c r="BY96" s="47"/>
      <c r="BZ96" s="46">
        <f>SUM(BZ84:BZ95)</f>
        <v>88590.661999999997</v>
      </c>
      <c r="CA96" s="35">
        <f>SUM(CA84:CA95)</f>
        <v>528667.92000000004</v>
      </c>
      <c r="CB96" s="47"/>
      <c r="CC96" s="46">
        <f>SUM(CC84:CC95)</f>
        <v>72387</v>
      </c>
      <c r="CD96" s="35">
        <f>SUM(CD84:CD95)</f>
        <v>452391.36</v>
      </c>
      <c r="CE96" s="47"/>
      <c r="CF96" s="46">
        <f>SUM(CF84:CF95)</f>
        <v>0</v>
      </c>
      <c r="CG96" s="35">
        <f>SUM(CG84:CG95)</f>
        <v>0</v>
      </c>
      <c r="CH96" s="47"/>
      <c r="CI96" s="46">
        <f>SUM(CI84:CI95)</f>
        <v>0</v>
      </c>
      <c r="CJ96" s="35">
        <f>SUM(CJ84:CJ95)</f>
        <v>0</v>
      </c>
      <c r="CK96" s="47"/>
      <c r="CL96" s="46">
        <f t="shared" ref="CL96:CM96" si="67">SUM(CL84:CL95)</f>
        <v>0</v>
      </c>
      <c r="CM96" s="35">
        <f t="shared" si="67"/>
        <v>0</v>
      </c>
      <c r="CN96" s="47"/>
      <c r="CO96" s="46">
        <f>SUM(CO84:CO95)</f>
        <v>0</v>
      </c>
      <c r="CP96" s="35">
        <f>SUM(CP84:CP95)</f>
        <v>0</v>
      </c>
      <c r="CQ96" s="47"/>
      <c r="CR96" s="46">
        <f>SUM(CR84:CR95)</f>
        <v>0</v>
      </c>
      <c r="CS96" s="35">
        <f>SUM(CS84:CS95)</f>
        <v>0</v>
      </c>
      <c r="CT96" s="47"/>
      <c r="CU96" s="46">
        <f>SUM(CU84:CU95)</f>
        <v>0</v>
      </c>
      <c r="CV96" s="35">
        <f>SUM(CV84:CV95)</f>
        <v>0</v>
      </c>
      <c r="CW96" s="47"/>
      <c r="CX96" s="46">
        <f>SUM(CX84:CX95)</f>
        <v>9884</v>
      </c>
      <c r="CY96" s="35">
        <f>SUM(CY84:CY95)</f>
        <v>60052.67</v>
      </c>
      <c r="CZ96" s="47"/>
      <c r="DA96" s="46">
        <f>SUM(DA84:DA95)</f>
        <v>0</v>
      </c>
      <c r="DB96" s="35">
        <f>SUM(DB84:DB95)</f>
        <v>0</v>
      </c>
      <c r="DC96" s="47"/>
      <c r="DD96" s="46">
        <f>SUM(DD84:DD95)</f>
        <v>0</v>
      </c>
      <c r="DE96" s="35">
        <f>SUM(DE84:DE95)</f>
        <v>0</v>
      </c>
      <c r="DF96" s="47"/>
      <c r="DG96" s="46">
        <f>SUM(DG84:DG95)</f>
        <v>8391.6830000000009</v>
      </c>
      <c r="DH96" s="35">
        <f>SUM(DH84:DH95)</f>
        <v>53930.26</v>
      </c>
      <c r="DI96" s="47"/>
      <c r="DJ96" s="36">
        <f t="shared" si="58"/>
        <v>260726.68799999997</v>
      </c>
      <c r="DK96" s="37">
        <f t="shared" si="59"/>
        <v>1622853.9599999997</v>
      </c>
    </row>
    <row r="97" spans="1:115" x14ac:dyDescent="0.25">
      <c r="A97" s="56">
        <v>2016</v>
      </c>
      <c r="B97" s="61" t="s">
        <v>5</v>
      </c>
      <c r="C97" s="48">
        <v>0</v>
      </c>
      <c r="D97" s="20">
        <v>0</v>
      </c>
      <c r="E97" s="49">
        <v>0</v>
      </c>
      <c r="F97" s="48">
        <v>0</v>
      </c>
      <c r="G97" s="20">
        <v>0</v>
      </c>
      <c r="H97" s="51">
        <v>0</v>
      </c>
      <c r="I97" s="48">
        <v>0</v>
      </c>
      <c r="J97" s="20">
        <v>0</v>
      </c>
      <c r="K97" s="49">
        <v>0</v>
      </c>
      <c r="L97" s="48">
        <v>0</v>
      </c>
      <c r="M97" s="20">
        <v>0</v>
      </c>
      <c r="N97" s="49">
        <v>0</v>
      </c>
      <c r="O97" s="48">
        <v>0</v>
      </c>
      <c r="P97" s="20">
        <v>0</v>
      </c>
      <c r="Q97" s="49">
        <v>0</v>
      </c>
      <c r="R97" s="48">
        <v>326.875</v>
      </c>
      <c r="S97" s="20">
        <v>3663.47</v>
      </c>
      <c r="T97" s="49">
        <f t="shared" ref="T97:T108" si="68">S97/R97*1000</f>
        <v>11207.556405353727</v>
      </c>
      <c r="U97" s="48">
        <v>0</v>
      </c>
      <c r="V97" s="20">
        <v>0</v>
      </c>
      <c r="W97" s="51">
        <v>0</v>
      </c>
      <c r="X97" s="48">
        <v>0</v>
      </c>
      <c r="Y97" s="20">
        <v>0</v>
      </c>
      <c r="Z97" s="51">
        <v>0</v>
      </c>
      <c r="AA97" s="48">
        <v>0</v>
      </c>
      <c r="AB97" s="20">
        <v>0</v>
      </c>
      <c r="AC97" s="49">
        <v>0</v>
      </c>
      <c r="AD97" s="48">
        <v>0</v>
      </c>
      <c r="AE97" s="20">
        <v>0</v>
      </c>
      <c r="AF97" s="49">
        <v>0</v>
      </c>
      <c r="AG97" s="48">
        <v>0</v>
      </c>
      <c r="AH97" s="20">
        <v>0</v>
      </c>
      <c r="AI97" s="49">
        <v>0</v>
      </c>
      <c r="AJ97" s="48">
        <v>2</v>
      </c>
      <c r="AK97" s="20">
        <v>62.56</v>
      </c>
      <c r="AL97" s="49">
        <f t="shared" ref="AL97:AL106" si="69">AK97/AJ97*1000</f>
        <v>31280</v>
      </c>
      <c r="AM97" s="48">
        <v>0</v>
      </c>
      <c r="AN97" s="20">
        <v>0</v>
      </c>
      <c r="AO97" s="49">
        <v>0</v>
      </c>
      <c r="AP97" s="48">
        <v>0</v>
      </c>
      <c r="AQ97" s="20">
        <v>0</v>
      </c>
      <c r="AR97" s="49">
        <v>0</v>
      </c>
      <c r="AS97" s="48">
        <v>0</v>
      </c>
      <c r="AT97" s="20">
        <v>0</v>
      </c>
      <c r="AU97" s="49">
        <v>0</v>
      </c>
      <c r="AV97" s="48">
        <v>0</v>
      </c>
      <c r="AW97" s="20">
        <v>0</v>
      </c>
      <c r="AX97" s="49">
        <v>0</v>
      </c>
      <c r="AY97" s="48">
        <v>0</v>
      </c>
      <c r="AZ97" s="20">
        <v>0</v>
      </c>
      <c r="BA97" s="51">
        <v>0</v>
      </c>
      <c r="BB97" s="48">
        <v>0</v>
      </c>
      <c r="BC97" s="20">
        <v>0</v>
      </c>
      <c r="BD97" s="51">
        <v>0</v>
      </c>
      <c r="BE97" s="48">
        <v>0</v>
      </c>
      <c r="BF97" s="20">
        <v>0</v>
      </c>
      <c r="BG97" s="49">
        <v>0</v>
      </c>
      <c r="BH97" s="48">
        <v>0</v>
      </c>
      <c r="BI97" s="20">
        <v>0</v>
      </c>
      <c r="BJ97" s="49">
        <v>0</v>
      </c>
      <c r="BK97" s="48">
        <v>0</v>
      </c>
      <c r="BL97" s="20">
        <v>0</v>
      </c>
      <c r="BM97" s="49">
        <v>0</v>
      </c>
      <c r="BN97" s="48">
        <v>0</v>
      </c>
      <c r="BO97" s="20">
        <v>0</v>
      </c>
      <c r="BP97" s="49">
        <v>0</v>
      </c>
      <c r="BQ97" s="48">
        <v>0</v>
      </c>
      <c r="BR97" s="20">
        <v>0</v>
      </c>
      <c r="BS97" s="49">
        <v>0</v>
      </c>
      <c r="BT97" s="48">
        <v>0</v>
      </c>
      <c r="BU97" s="20">
        <v>0</v>
      </c>
      <c r="BV97" s="49">
        <v>0</v>
      </c>
      <c r="BW97" s="48">
        <v>0</v>
      </c>
      <c r="BX97" s="20">
        <v>0</v>
      </c>
      <c r="BY97" s="49">
        <v>0</v>
      </c>
      <c r="BZ97" s="48">
        <v>0</v>
      </c>
      <c r="CA97" s="20">
        <v>0</v>
      </c>
      <c r="CB97" s="49">
        <v>0</v>
      </c>
      <c r="CC97" s="48">
        <v>0</v>
      </c>
      <c r="CD97" s="20">
        <v>0</v>
      </c>
      <c r="CE97" s="49">
        <v>0</v>
      </c>
      <c r="CF97" s="48">
        <v>0</v>
      </c>
      <c r="CG97" s="20">
        <v>0</v>
      </c>
      <c r="CH97" s="49">
        <v>0</v>
      </c>
      <c r="CI97" s="48">
        <v>0</v>
      </c>
      <c r="CJ97" s="20">
        <v>0</v>
      </c>
      <c r="CK97" s="51">
        <v>0</v>
      </c>
      <c r="CL97" s="48">
        <v>0</v>
      </c>
      <c r="CM97" s="20">
        <v>0</v>
      </c>
      <c r="CN97" s="51">
        <f t="shared" ref="CN97:CN160" si="70">IF(CL97=0,0,CM97/CL97*1000)</f>
        <v>0</v>
      </c>
      <c r="CO97" s="48">
        <v>0</v>
      </c>
      <c r="CP97" s="20">
        <v>0</v>
      </c>
      <c r="CQ97" s="51">
        <v>0</v>
      </c>
      <c r="CR97" s="48">
        <v>0</v>
      </c>
      <c r="CS97" s="20">
        <v>0</v>
      </c>
      <c r="CT97" s="51">
        <v>0</v>
      </c>
      <c r="CU97" s="48">
        <v>0</v>
      </c>
      <c r="CV97" s="20">
        <v>0</v>
      </c>
      <c r="CW97" s="51">
        <v>0</v>
      </c>
      <c r="CX97" s="48">
        <v>0</v>
      </c>
      <c r="CY97" s="20">
        <v>0</v>
      </c>
      <c r="CZ97" s="49">
        <v>0</v>
      </c>
      <c r="DA97" s="48">
        <v>0</v>
      </c>
      <c r="DB97" s="20">
        <v>0</v>
      </c>
      <c r="DC97" s="49">
        <v>0</v>
      </c>
      <c r="DD97" s="48">
        <v>0</v>
      </c>
      <c r="DE97" s="20">
        <v>0</v>
      </c>
      <c r="DF97" s="49">
        <v>0</v>
      </c>
      <c r="DG97" s="48">
        <v>0</v>
      </c>
      <c r="DH97" s="20">
        <v>0</v>
      </c>
      <c r="DI97" s="49">
        <v>0</v>
      </c>
      <c r="DJ97" s="6">
        <f t="shared" ref="DJ97:DJ109" si="71">I97+L97+O97+R97+AD97+AG97+AJ97+AM97+AP97+AV97+BK97+BN97+BQ97+BT97+BW97+BZ97+CC97+CF97+DG97+AS97+AA97+BE97+CX97+C97+BH97</f>
        <v>328.875</v>
      </c>
      <c r="DK97" s="13">
        <f t="shared" ref="DK97:DK109" si="72">J97+M97+P97+S97+AE97+AH97+AK97+AN97+AQ97+AW97+BL97+BO97+BR97+BU97+BX97+CA97+CD97+CG97+DH97+AT97+AB97+BF97+CY97+D97+BI97</f>
        <v>3726.0299999999997</v>
      </c>
    </row>
    <row r="98" spans="1:115" x14ac:dyDescent="0.25">
      <c r="A98" s="56">
        <v>2016</v>
      </c>
      <c r="B98" s="62" t="s">
        <v>6</v>
      </c>
      <c r="C98" s="50">
        <v>0</v>
      </c>
      <c r="D98" s="4">
        <v>0</v>
      </c>
      <c r="E98" s="51">
        <v>0</v>
      </c>
      <c r="F98" s="50">
        <v>0</v>
      </c>
      <c r="G98" s="4">
        <v>0</v>
      </c>
      <c r="H98" s="51">
        <v>0</v>
      </c>
      <c r="I98" s="50">
        <v>0</v>
      </c>
      <c r="J98" s="4">
        <v>0</v>
      </c>
      <c r="K98" s="51">
        <v>0</v>
      </c>
      <c r="L98" s="50">
        <v>0</v>
      </c>
      <c r="M98" s="4">
        <v>0</v>
      </c>
      <c r="N98" s="51">
        <v>0</v>
      </c>
      <c r="O98" s="50">
        <v>0</v>
      </c>
      <c r="P98" s="4">
        <v>0</v>
      </c>
      <c r="Q98" s="51">
        <v>0</v>
      </c>
      <c r="R98" s="50">
        <v>100</v>
      </c>
      <c r="S98" s="4">
        <v>1050.78</v>
      </c>
      <c r="T98" s="51">
        <f t="shared" si="68"/>
        <v>10507.8</v>
      </c>
      <c r="U98" s="50">
        <v>0</v>
      </c>
      <c r="V98" s="4">
        <v>0</v>
      </c>
      <c r="W98" s="51">
        <v>0</v>
      </c>
      <c r="X98" s="50">
        <v>0</v>
      </c>
      <c r="Y98" s="4">
        <v>0</v>
      </c>
      <c r="Z98" s="51">
        <v>0</v>
      </c>
      <c r="AA98" s="50">
        <v>0</v>
      </c>
      <c r="AB98" s="4">
        <v>0</v>
      </c>
      <c r="AC98" s="51">
        <v>0</v>
      </c>
      <c r="AD98" s="50">
        <v>0</v>
      </c>
      <c r="AE98" s="4">
        <v>0</v>
      </c>
      <c r="AF98" s="51">
        <v>0</v>
      </c>
      <c r="AG98" s="50">
        <v>0</v>
      </c>
      <c r="AH98" s="4">
        <v>0</v>
      </c>
      <c r="AI98" s="51">
        <v>0</v>
      </c>
      <c r="AJ98" s="50">
        <v>0</v>
      </c>
      <c r="AK98" s="4">
        <v>0</v>
      </c>
      <c r="AL98" s="51">
        <v>0</v>
      </c>
      <c r="AM98" s="50">
        <v>0</v>
      </c>
      <c r="AN98" s="4">
        <v>0</v>
      </c>
      <c r="AO98" s="51">
        <v>0</v>
      </c>
      <c r="AP98" s="50">
        <v>0</v>
      </c>
      <c r="AQ98" s="4">
        <v>0</v>
      </c>
      <c r="AR98" s="51">
        <v>0</v>
      </c>
      <c r="AS98" s="50">
        <v>0</v>
      </c>
      <c r="AT98" s="4">
        <v>0</v>
      </c>
      <c r="AU98" s="51">
        <v>0</v>
      </c>
      <c r="AV98" s="50">
        <v>0</v>
      </c>
      <c r="AW98" s="4">
        <v>0</v>
      </c>
      <c r="AX98" s="51">
        <v>0</v>
      </c>
      <c r="AY98" s="50">
        <v>0</v>
      </c>
      <c r="AZ98" s="4">
        <v>0</v>
      </c>
      <c r="BA98" s="51">
        <v>0</v>
      </c>
      <c r="BB98" s="50">
        <v>0</v>
      </c>
      <c r="BC98" s="4">
        <v>0</v>
      </c>
      <c r="BD98" s="51">
        <v>0</v>
      </c>
      <c r="BE98" s="50">
        <v>0</v>
      </c>
      <c r="BF98" s="4">
        <v>0</v>
      </c>
      <c r="BG98" s="51">
        <v>0</v>
      </c>
      <c r="BH98" s="48">
        <v>0</v>
      </c>
      <c r="BI98" s="20">
        <v>0</v>
      </c>
      <c r="BJ98" s="49">
        <v>0</v>
      </c>
      <c r="BK98" s="50">
        <v>0</v>
      </c>
      <c r="BL98" s="4">
        <v>0</v>
      </c>
      <c r="BM98" s="51">
        <v>0</v>
      </c>
      <c r="BN98" s="50">
        <v>0</v>
      </c>
      <c r="BO98" s="4">
        <v>0</v>
      </c>
      <c r="BP98" s="51">
        <v>0</v>
      </c>
      <c r="BQ98" s="50">
        <v>0</v>
      </c>
      <c r="BR98" s="4">
        <v>0</v>
      </c>
      <c r="BS98" s="51">
        <v>0</v>
      </c>
      <c r="BT98" s="50">
        <v>0</v>
      </c>
      <c r="BU98" s="4">
        <v>0</v>
      </c>
      <c r="BV98" s="51">
        <v>0</v>
      </c>
      <c r="BW98" s="50">
        <v>0</v>
      </c>
      <c r="BX98" s="4">
        <v>0</v>
      </c>
      <c r="BY98" s="51">
        <v>0</v>
      </c>
      <c r="BZ98" s="50">
        <v>32724.82</v>
      </c>
      <c r="CA98" s="4">
        <v>217876.08</v>
      </c>
      <c r="CB98" s="51">
        <f t="shared" ref="CB98:CB104" si="73">CA98/BZ98*1000</f>
        <v>6657.8236335600932</v>
      </c>
      <c r="CC98" s="50">
        <v>0</v>
      </c>
      <c r="CD98" s="4">
        <v>0</v>
      </c>
      <c r="CE98" s="51">
        <v>0</v>
      </c>
      <c r="CF98" s="50">
        <v>0</v>
      </c>
      <c r="CG98" s="4">
        <v>0</v>
      </c>
      <c r="CH98" s="51">
        <v>0</v>
      </c>
      <c r="CI98" s="50">
        <v>0</v>
      </c>
      <c r="CJ98" s="4">
        <v>0</v>
      </c>
      <c r="CK98" s="51">
        <v>0</v>
      </c>
      <c r="CL98" s="50">
        <v>0</v>
      </c>
      <c r="CM98" s="4">
        <v>0</v>
      </c>
      <c r="CN98" s="51">
        <f t="shared" si="70"/>
        <v>0</v>
      </c>
      <c r="CO98" s="50">
        <v>0</v>
      </c>
      <c r="CP98" s="4">
        <v>0</v>
      </c>
      <c r="CQ98" s="51">
        <v>0</v>
      </c>
      <c r="CR98" s="50">
        <v>0</v>
      </c>
      <c r="CS98" s="4">
        <v>0</v>
      </c>
      <c r="CT98" s="51">
        <v>0</v>
      </c>
      <c r="CU98" s="50">
        <v>0</v>
      </c>
      <c r="CV98" s="4">
        <v>0</v>
      </c>
      <c r="CW98" s="51">
        <v>0</v>
      </c>
      <c r="CX98" s="50">
        <v>0</v>
      </c>
      <c r="CY98" s="4">
        <v>0</v>
      </c>
      <c r="CZ98" s="51">
        <v>0</v>
      </c>
      <c r="DA98" s="50">
        <v>0</v>
      </c>
      <c r="DB98" s="4">
        <v>0</v>
      </c>
      <c r="DC98" s="51">
        <v>0</v>
      </c>
      <c r="DD98" s="50">
        <v>0</v>
      </c>
      <c r="DE98" s="4">
        <v>0</v>
      </c>
      <c r="DF98" s="51">
        <v>0</v>
      </c>
      <c r="DG98" s="50">
        <v>0</v>
      </c>
      <c r="DH98" s="4">
        <v>0</v>
      </c>
      <c r="DI98" s="51">
        <v>0</v>
      </c>
      <c r="DJ98" s="6">
        <f t="shared" si="71"/>
        <v>32824.82</v>
      </c>
      <c r="DK98" s="13">
        <f t="shared" si="72"/>
        <v>218926.86</v>
      </c>
    </row>
    <row r="99" spans="1:115" x14ac:dyDescent="0.25">
      <c r="A99" s="56">
        <v>2016</v>
      </c>
      <c r="B99" s="62" t="s">
        <v>7</v>
      </c>
      <c r="C99" s="50">
        <v>0</v>
      </c>
      <c r="D99" s="4">
        <v>0</v>
      </c>
      <c r="E99" s="51">
        <v>0</v>
      </c>
      <c r="F99" s="50">
        <v>0</v>
      </c>
      <c r="G99" s="4">
        <v>0</v>
      </c>
      <c r="H99" s="51">
        <v>0</v>
      </c>
      <c r="I99" s="50">
        <v>0</v>
      </c>
      <c r="J99" s="4">
        <v>0</v>
      </c>
      <c r="K99" s="51">
        <v>0</v>
      </c>
      <c r="L99" s="50">
        <v>0</v>
      </c>
      <c r="M99" s="4">
        <v>0</v>
      </c>
      <c r="N99" s="51">
        <v>0</v>
      </c>
      <c r="O99" s="50">
        <v>0</v>
      </c>
      <c r="P99" s="4">
        <v>0</v>
      </c>
      <c r="Q99" s="51">
        <v>0</v>
      </c>
      <c r="R99" s="50">
        <v>0.16500000000000001</v>
      </c>
      <c r="S99" s="4">
        <v>11.51</v>
      </c>
      <c r="T99" s="51">
        <f t="shared" si="68"/>
        <v>69757.575757575745</v>
      </c>
      <c r="U99" s="50">
        <v>0</v>
      </c>
      <c r="V99" s="4">
        <v>0</v>
      </c>
      <c r="W99" s="51">
        <v>0</v>
      </c>
      <c r="X99" s="50">
        <v>0</v>
      </c>
      <c r="Y99" s="4">
        <v>0</v>
      </c>
      <c r="Z99" s="51">
        <v>0</v>
      </c>
      <c r="AA99" s="50">
        <v>0</v>
      </c>
      <c r="AB99" s="4">
        <v>0</v>
      </c>
      <c r="AC99" s="51">
        <v>0</v>
      </c>
      <c r="AD99" s="50">
        <v>0</v>
      </c>
      <c r="AE99" s="4">
        <v>0</v>
      </c>
      <c r="AF99" s="51">
        <v>0</v>
      </c>
      <c r="AG99" s="50">
        <v>0</v>
      </c>
      <c r="AH99" s="4">
        <v>0</v>
      </c>
      <c r="AI99" s="51">
        <v>0</v>
      </c>
      <c r="AJ99" s="50">
        <v>0</v>
      </c>
      <c r="AK99" s="4">
        <v>0</v>
      </c>
      <c r="AL99" s="51">
        <v>0</v>
      </c>
      <c r="AM99" s="50">
        <v>0</v>
      </c>
      <c r="AN99" s="4">
        <v>0</v>
      </c>
      <c r="AO99" s="51">
        <v>0</v>
      </c>
      <c r="AP99" s="50">
        <v>0</v>
      </c>
      <c r="AQ99" s="4">
        <v>0</v>
      </c>
      <c r="AR99" s="51">
        <v>0</v>
      </c>
      <c r="AS99" s="50">
        <v>0</v>
      </c>
      <c r="AT99" s="4">
        <v>0</v>
      </c>
      <c r="AU99" s="51">
        <v>0</v>
      </c>
      <c r="AV99" s="50">
        <v>0</v>
      </c>
      <c r="AW99" s="4">
        <v>0</v>
      </c>
      <c r="AX99" s="51">
        <v>0</v>
      </c>
      <c r="AY99" s="50">
        <v>0</v>
      </c>
      <c r="AZ99" s="4">
        <v>0</v>
      </c>
      <c r="BA99" s="51">
        <v>0</v>
      </c>
      <c r="BB99" s="50">
        <v>0</v>
      </c>
      <c r="BC99" s="4">
        <v>0</v>
      </c>
      <c r="BD99" s="51">
        <v>0</v>
      </c>
      <c r="BE99" s="50">
        <v>0</v>
      </c>
      <c r="BF99" s="4">
        <v>0</v>
      </c>
      <c r="BG99" s="51">
        <v>0</v>
      </c>
      <c r="BH99" s="48">
        <v>0</v>
      </c>
      <c r="BI99" s="20">
        <v>0</v>
      </c>
      <c r="BJ99" s="49">
        <v>0</v>
      </c>
      <c r="BK99" s="50">
        <v>0</v>
      </c>
      <c r="BL99" s="4">
        <v>0</v>
      </c>
      <c r="BM99" s="51">
        <v>0</v>
      </c>
      <c r="BN99" s="50">
        <v>0</v>
      </c>
      <c r="BO99" s="4">
        <v>0</v>
      </c>
      <c r="BP99" s="51">
        <v>0</v>
      </c>
      <c r="BQ99" s="50">
        <v>0</v>
      </c>
      <c r="BR99" s="4">
        <v>0</v>
      </c>
      <c r="BS99" s="51">
        <v>0</v>
      </c>
      <c r="BT99" s="50">
        <v>0</v>
      </c>
      <c r="BU99" s="4">
        <v>0</v>
      </c>
      <c r="BV99" s="51">
        <v>0</v>
      </c>
      <c r="BW99" s="50">
        <v>0</v>
      </c>
      <c r="BX99" s="4">
        <v>0</v>
      </c>
      <c r="BY99" s="51">
        <v>0</v>
      </c>
      <c r="BZ99" s="50">
        <v>980.28499999999997</v>
      </c>
      <c r="CA99" s="4">
        <v>6469.17</v>
      </c>
      <c r="CB99" s="51">
        <f t="shared" si="73"/>
        <v>6599.2747007247899</v>
      </c>
      <c r="CC99" s="50">
        <v>0</v>
      </c>
      <c r="CD99" s="4">
        <v>0</v>
      </c>
      <c r="CE99" s="51">
        <v>0</v>
      </c>
      <c r="CF99" s="50">
        <v>0</v>
      </c>
      <c r="CG99" s="4">
        <v>0</v>
      </c>
      <c r="CH99" s="51">
        <v>0</v>
      </c>
      <c r="CI99" s="50">
        <v>0</v>
      </c>
      <c r="CJ99" s="4">
        <v>0</v>
      </c>
      <c r="CK99" s="51">
        <v>0</v>
      </c>
      <c r="CL99" s="50">
        <v>0</v>
      </c>
      <c r="CM99" s="4">
        <v>0</v>
      </c>
      <c r="CN99" s="51">
        <f t="shared" si="70"/>
        <v>0</v>
      </c>
      <c r="CO99" s="50">
        <v>0</v>
      </c>
      <c r="CP99" s="4">
        <v>0</v>
      </c>
      <c r="CQ99" s="51">
        <v>0</v>
      </c>
      <c r="CR99" s="50">
        <v>0</v>
      </c>
      <c r="CS99" s="4">
        <v>0</v>
      </c>
      <c r="CT99" s="51">
        <v>0</v>
      </c>
      <c r="CU99" s="50">
        <v>0</v>
      </c>
      <c r="CV99" s="4">
        <v>0</v>
      </c>
      <c r="CW99" s="51">
        <v>0</v>
      </c>
      <c r="CX99" s="50">
        <v>0</v>
      </c>
      <c r="CY99" s="4">
        <v>0</v>
      </c>
      <c r="CZ99" s="51">
        <v>0</v>
      </c>
      <c r="DA99" s="50">
        <v>0</v>
      </c>
      <c r="DB99" s="4">
        <v>0</v>
      </c>
      <c r="DC99" s="51">
        <v>0</v>
      </c>
      <c r="DD99" s="50">
        <v>0</v>
      </c>
      <c r="DE99" s="4">
        <v>0</v>
      </c>
      <c r="DF99" s="51">
        <v>0</v>
      </c>
      <c r="DG99" s="50">
        <v>0</v>
      </c>
      <c r="DH99" s="4">
        <v>0</v>
      </c>
      <c r="DI99" s="51">
        <v>0</v>
      </c>
      <c r="DJ99" s="6">
        <f t="shared" si="71"/>
        <v>980.44999999999993</v>
      </c>
      <c r="DK99" s="13">
        <f t="shared" si="72"/>
        <v>6480.68</v>
      </c>
    </row>
    <row r="100" spans="1:115" x14ac:dyDescent="0.25">
      <c r="A100" s="56">
        <v>2016</v>
      </c>
      <c r="B100" s="62" t="s">
        <v>8</v>
      </c>
      <c r="C100" s="50">
        <v>7.1999999999999995E-2</v>
      </c>
      <c r="D100" s="4">
        <v>0.15</v>
      </c>
      <c r="E100" s="51">
        <f t="shared" ref="E100" si="74">D100/C100*1000</f>
        <v>2083.3333333333335</v>
      </c>
      <c r="F100" s="50">
        <v>0</v>
      </c>
      <c r="G100" s="4">
        <v>0</v>
      </c>
      <c r="H100" s="51">
        <v>0</v>
      </c>
      <c r="I100" s="50">
        <v>0</v>
      </c>
      <c r="J100" s="4">
        <v>0</v>
      </c>
      <c r="K100" s="51">
        <v>0</v>
      </c>
      <c r="L100" s="50">
        <v>0</v>
      </c>
      <c r="M100" s="4">
        <v>0</v>
      </c>
      <c r="N100" s="51">
        <v>0</v>
      </c>
      <c r="O100" s="50">
        <v>0</v>
      </c>
      <c r="P100" s="4">
        <v>0</v>
      </c>
      <c r="Q100" s="51">
        <v>0</v>
      </c>
      <c r="R100" s="50">
        <v>1146.4000000000001</v>
      </c>
      <c r="S100" s="4">
        <v>11473.04</v>
      </c>
      <c r="T100" s="51">
        <f t="shared" si="68"/>
        <v>10007.885554780181</v>
      </c>
      <c r="U100" s="50">
        <v>0</v>
      </c>
      <c r="V100" s="4">
        <v>0</v>
      </c>
      <c r="W100" s="51">
        <v>0</v>
      </c>
      <c r="X100" s="50">
        <v>0</v>
      </c>
      <c r="Y100" s="4">
        <v>0</v>
      </c>
      <c r="Z100" s="51">
        <v>0</v>
      </c>
      <c r="AA100" s="50">
        <v>0</v>
      </c>
      <c r="AB100" s="4">
        <v>0</v>
      </c>
      <c r="AC100" s="51">
        <v>0</v>
      </c>
      <c r="AD100" s="50">
        <v>0</v>
      </c>
      <c r="AE100" s="4">
        <v>0</v>
      </c>
      <c r="AF100" s="51">
        <v>0</v>
      </c>
      <c r="AG100" s="50">
        <v>0</v>
      </c>
      <c r="AH100" s="4">
        <v>0</v>
      </c>
      <c r="AI100" s="51">
        <v>0</v>
      </c>
      <c r="AJ100" s="50">
        <v>0</v>
      </c>
      <c r="AK100" s="4">
        <v>0</v>
      </c>
      <c r="AL100" s="51">
        <v>0</v>
      </c>
      <c r="AM100" s="50">
        <v>0</v>
      </c>
      <c r="AN100" s="4">
        <v>0</v>
      </c>
      <c r="AO100" s="51">
        <v>0</v>
      </c>
      <c r="AP100" s="50">
        <v>0</v>
      </c>
      <c r="AQ100" s="4">
        <v>0</v>
      </c>
      <c r="AR100" s="51">
        <v>0</v>
      </c>
      <c r="AS100" s="50">
        <v>0</v>
      </c>
      <c r="AT100" s="4">
        <v>0</v>
      </c>
      <c r="AU100" s="51">
        <v>0</v>
      </c>
      <c r="AV100" s="50">
        <v>0</v>
      </c>
      <c r="AW100" s="4">
        <v>0</v>
      </c>
      <c r="AX100" s="51">
        <v>0</v>
      </c>
      <c r="AY100" s="50">
        <v>0</v>
      </c>
      <c r="AZ100" s="4">
        <v>0</v>
      </c>
      <c r="BA100" s="51">
        <v>0</v>
      </c>
      <c r="BB100" s="50">
        <v>0</v>
      </c>
      <c r="BC100" s="4">
        <v>0</v>
      </c>
      <c r="BD100" s="51">
        <v>0</v>
      </c>
      <c r="BE100" s="50">
        <v>0</v>
      </c>
      <c r="BF100" s="4">
        <v>0</v>
      </c>
      <c r="BG100" s="51">
        <v>0</v>
      </c>
      <c r="BH100" s="48">
        <v>0</v>
      </c>
      <c r="BI100" s="20">
        <v>0</v>
      </c>
      <c r="BJ100" s="49">
        <v>0</v>
      </c>
      <c r="BK100" s="50">
        <v>0</v>
      </c>
      <c r="BL100" s="4">
        <v>0</v>
      </c>
      <c r="BM100" s="51">
        <v>0</v>
      </c>
      <c r="BN100" s="50">
        <v>0</v>
      </c>
      <c r="BO100" s="4">
        <v>0</v>
      </c>
      <c r="BP100" s="51">
        <v>0</v>
      </c>
      <c r="BQ100" s="50">
        <v>0</v>
      </c>
      <c r="BR100" s="4">
        <v>0</v>
      </c>
      <c r="BS100" s="51">
        <v>0</v>
      </c>
      <c r="BT100" s="50">
        <v>0</v>
      </c>
      <c r="BU100" s="4">
        <v>0</v>
      </c>
      <c r="BV100" s="51">
        <v>0</v>
      </c>
      <c r="BW100" s="50">
        <v>0</v>
      </c>
      <c r="BX100" s="4">
        <v>0</v>
      </c>
      <c r="BY100" s="51">
        <v>0</v>
      </c>
      <c r="BZ100" s="50">
        <v>0</v>
      </c>
      <c r="CA100" s="4">
        <v>0</v>
      </c>
      <c r="CB100" s="51">
        <v>0</v>
      </c>
      <c r="CC100" s="50">
        <v>0</v>
      </c>
      <c r="CD100" s="4">
        <v>0</v>
      </c>
      <c r="CE100" s="51">
        <v>0</v>
      </c>
      <c r="CF100" s="50">
        <v>0</v>
      </c>
      <c r="CG100" s="4">
        <v>0</v>
      </c>
      <c r="CH100" s="51">
        <v>0</v>
      </c>
      <c r="CI100" s="50">
        <v>0</v>
      </c>
      <c r="CJ100" s="4">
        <v>0</v>
      </c>
      <c r="CK100" s="51">
        <v>0</v>
      </c>
      <c r="CL100" s="50">
        <v>0</v>
      </c>
      <c r="CM100" s="4">
        <v>0</v>
      </c>
      <c r="CN100" s="51">
        <f t="shared" si="70"/>
        <v>0</v>
      </c>
      <c r="CO100" s="50">
        <v>0</v>
      </c>
      <c r="CP100" s="4">
        <v>0</v>
      </c>
      <c r="CQ100" s="51">
        <v>0</v>
      </c>
      <c r="CR100" s="50">
        <v>0</v>
      </c>
      <c r="CS100" s="4">
        <v>0</v>
      </c>
      <c r="CT100" s="51">
        <v>0</v>
      </c>
      <c r="CU100" s="50">
        <v>0</v>
      </c>
      <c r="CV100" s="4">
        <v>0</v>
      </c>
      <c r="CW100" s="51">
        <v>0</v>
      </c>
      <c r="CX100" s="50">
        <v>0</v>
      </c>
      <c r="CY100" s="4">
        <v>0</v>
      </c>
      <c r="CZ100" s="51">
        <v>0</v>
      </c>
      <c r="DA100" s="50">
        <v>0</v>
      </c>
      <c r="DB100" s="4">
        <v>0</v>
      </c>
      <c r="DC100" s="51">
        <v>0</v>
      </c>
      <c r="DD100" s="50">
        <v>0</v>
      </c>
      <c r="DE100" s="4">
        <v>0</v>
      </c>
      <c r="DF100" s="51">
        <v>0</v>
      </c>
      <c r="DG100" s="50">
        <v>0</v>
      </c>
      <c r="DH100" s="4">
        <v>0</v>
      </c>
      <c r="DI100" s="51">
        <v>0</v>
      </c>
      <c r="DJ100" s="6">
        <f t="shared" si="71"/>
        <v>1146.472</v>
      </c>
      <c r="DK100" s="13">
        <f t="shared" si="72"/>
        <v>11473.19</v>
      </c>
    </row>
    <row r="101" spans="1:115" x14ac:dyDescent="0.25">
      <c r="A101" s="56">
        <v>2016</v>
      </c>
      <c r="B101" s="62" t="s">
        <v>9</v>
      </c>
      <c r="C101" s="50">
        <v>0</v>
      </c>
      <c r="D101" s="4">
        <v>0</v>
      </c>
      <c r="E101" s="51">
        <v>0</v>
      </c>
      <c r="F101" s="50">
        <v>0</v>
      </c>
      <c r="G101" s="4">
        <v>0</v>
      </c>
      <c r="H101" s="51">
        <v>0</v>
      </c>
      <c r="I101" s="50">
        <v>0</v>
      </c>
      <c r="J101" s="4">
        <v>0</v>
      </c>
      <c r="K101" s="51">
        <v>0</v>
      </c>
      <c r="L101" s="50">
        <v>0</v>
      </c>
      <c r="M101" s="4">
        <v>0</v>
      </c>
      <c r="N101" s="51">
        <v>0</v>
      </c>
      <c r="O101" s="50">
        <v>0</v>
      </c>
      <c r="P101" s="4">
        <v>0</v>
      </c>
      <c r="Q101" s="51">
        <v>0</v>
      </c>
      <c r="R101" s="50">
        <v>740</v>
      </c>
      <c r="S101" s="4">
        <v>7504.31</v>
      </c>
      <c r="T101" s="51">
        <f t="shared" si="68"/>
        <v>10140.95945945946</v>
      </c>
      <c r="U101" s="50">
        <v>0</v>
      </c>
      <c r="V101" s="4">
        <v>0</v>
      </c>
      <c r="W101" s="51">
        <v>0</v>
      </c>
      <c r="X101" s="50">
        <v>0</v>
      </c>
      <c r="Y101" s="4">
        <v>0</v>
      </c>
      <c r="Z101" s="51">
        <v>0</v>
      </c>
      <c r="AA101" s="50">
        <v>0</v>
      </c>
      <c r="AB101" s="4">
        <v>0</v>
      </c>
      <c r="AC101" s="51">
        <v>0</v>
      </c>
      <c r="AD101" s="50">
        <v>0</v>
      </c>
      <c r="AE101" s="4">
        <v>0</v>
      </c>
      <c r="AF101" s="51">
        <v>0</v>
      </c>
      <c r="AG101" s="50">
        <v>0</v>
      </c>
      <c r="AH101" s="4">
        <v>0</v>
      </c>
      <c r="AI101" s="51">
        <v>0</v>
      </c>
      <c r="AJ101" s="50">
        <v>0</v>
      </c>
      <c r="AK101" s="4">
        <v>0</v>
      </c>
      <c r="AL101" s="51">
        <v>0</v>
      </c>
      <c r="AM101" s="50">
        <v>0</v>
      </c>
      <c r="AN101" s="4">
        <v>0</v>
      </c>
      <c r="AO101" s="51">
        <v>0</v>
      </c>
      <c r="AP101" s="50">
        <v>0</v>
      </c>
      <c r="AQ101" s="4">
        <v>0</v>
      </c>
      <c r="AR101" s="51">
        <v>0</v>
      </c>
      <c r="AS101" s="50">
        <v>0</v>
      </c>
      <c r="AT101" s="4">
        <v>0</v>
      </c>
      <c r="AU101" s="51">
        <v>0</v>
      </c>
      <c r="AV101" s="50">
        <v>0</v>
      </c>
      <c r="AW101" s="4">
        <v>0</v>
      </c>
      <c r="AX101" s="51">
        <v>0</v>
      </c>
      <c r="AY101" s="50">
        <v>0</v>
      </c>
      <c r="AZ101" s="4">
        <v>0</v>
      </c>
      <c r="BA101" s="51">
        <v>0</v>
      </c>
      <c r="BB101" s="50">
        <v>0</v>
      </c>
      <c r="BC101" s="4">
        <v>0</v>
      </c>
      <c r="BD101" s="51">
        <v>0</v>
      </c>
      <c r="BE101" s="50">
        <v>0</v>
      </c>
      <c r="BF101" s="4">
        <v>0</v>
      </c>
      <c r="BG101" s="51">
        <v>0</v>
      </c>
      <c r="BH101" s="48">
        <v>0</v>
      </c>
      <c r="BI101" s="20">
        <v>0</v>
      </c>
      <c r="BJ101" s="49">
        <v>0</v>
      </c>
      <c r="BK101" s="50">
        <v>0</v>
      </c>
      <c r="BL101" s="4">
        <v>0</v>
      </c>
      <c r="BM101" s="51">
        <v>0</v>
      </c>
      <c r="BN101" s="50">
        <v>0</v>
      </c>
      <c r="BO101" s="4">
        <v>0</v>
      </c>
      <c r="BP101" s="51">
        <v>0</v>
      </c>
      <c r="BQ101" s="50">
        <v>0</v>
      </c>
      <c r="BR101" s="4">
        <v>0</v>
      </c>
      <c r="BS101" s="51">
        <v>0</v>
      </c>
      <c r="BT101" s="50">
        <v>0</v>
      </c>
      <c r="BU101" s="4">
        <v>0</v>
      </c>
      <c r="BV101" s="51">
        <v>0</v>
      </c>
      <c r="BW101" s="50">
        <v>0</v>
      </c>
      <c r="BX101" s="4">
        <v>0</v>
      </c>
      <c r="BY101" s="51">
        <v>0</v>
      </c>
      <c r="BZ101" s="50">
        <v>0</v>
      </c>
      <c r="CA101" s="4">
        <v>0</v>
      </c>
      <c r="CB101" s="51">
        <v>0</v>
      </c>
      <c r="CC101" s="50">
        <v>0</v>
      </c>
      <c r="CD101" s="4">
        <v>0</v>
      </c>
      <c r="CE101" s="51">
        <v>0</v>
      </c>
      <c r="CF101" s="50">
        <v>0</v>
      </c>
      <c r="CG101" s="4">
        <v>0</v>
      </c>
      <c r="CH101" s="51">
        <v>0</v>
      </c>
      <c r="CI101" s="50">
        <v>0</v>
      </c>
      <c r="CJ101" s="4">
        <v>0</v>
      </c>
      <c r="CK101" s="51">
        <v>0</v>
      </c>
      <c r="CL101" s="50">
        <v>0</v>
      </c>
      <c r="CM101" s="4">
        <v>0</v>
      </c>
      <c r="CN101" s="51">
        <f t="shared" si="70"/>
        <v>0</v>
      </c>
      <c r="CO101" s="50">
        <v>0</v>
      </c>
      <c r="CP101" s="4">
        <v>0</v>
      </c>
      <c r="CQ101" s="51">
        <v>0</v>
      </c>
      <c r="CR101" s="50">
        <v>0</v>
      </c>
      <c r="CS101" s="4">
        <v>0</v>
      </c>
      <c r="CT101" s="51">
        <v>0</v>
      </c>
      <c r="CU101" s="50">
        <v>0</v>
      </c>
      <c r="CV101" s="4">
        <v>0</v>
      </c>
      <c r="CW101" s="51">
        <v>0</v>
      </c>
      <c r="CX101" s="50">
        <v>0</v>
      </c>
      <c r="CY101" s="4">
        <v>0</v>
      </c>
      <c r="CZ101" s="51">
        <v>0</v>
      </c>
      <c r="DA101" s="50">
        <v>0</v>
      </c>
      <c r="DB101" s="4">
        <v>0</v>
      </c>
      <c r="DC101" s="51">
        <v>0</v>
      </c>
      <c r="DD101" s="50">
        <v>0</v>
      </c>
      <c r="DE101" s="4">
        <v>0</v>
      </c>
      <c r="DF101" s="51">
        <v>0</v>
      </c>
      <c r="DG101" s="50">
        <v>0</v>
      </c>
      <c r="DH101" s="4">
        <v>0</v>
      </c>
      <c r="DI101" s="51">
        <v>0</v>
      </c>
      <c r="DJ101" s="6">
        <f t="shared" si="71"/>
        <v>740</v>
      </c>
      <c r="DK101" s="13">
        <f t="shared" si="72"/>
        <v>7504.31</v>
      </c>
    </row>
    <row r="102" spans="1:115" x14ac:dyDescent="0.25">
      <c r="A102" s="56">
        <v>2016</v>
      </c>
      <c r="B102" s="62" t="s">
        <v>10</v>
      </c>
      <c r="C102" s="50">
        <v>0</v>
      </c>
      <c r="D102" s="4">
        <v>0</v>
      </c>
      <c r="E102" s="51">
        <v>0</v>
      </c>
      <c r="F102" s="50">
        <v>0</v>
      </c>
      <c r="G102" s="4">
        <v>0</v>
      </c>
      <c r="H102" s="51">
        <v>0</v>
      </c>
      <c r="I102" s="50">
        <v>0</v>
      </c>
      <c r="J102" s="4">
        <v>0</v>
      </c>
      <c r="K102" s="51">
        <v>0</v>
      </c>
      <c r="L102" s="50">
        <v>0</v>
      </c>
      <c r="M102" s="4">
        <v>0</v>
      </c>
      <c r="N102" s="51">
        <v>0</v>
      </c>
      <c r="O102" s="50">
        <v>0</v>
      </c>
      <c r="P102" s="4">
        <v>0</v>
      </c>
      <c r="Q102" s="51">
        <v>0</v>
      </c>
      <c r="R102" s="50">
        <v>3766.02</v>
      </c>
      <c r="S102" s="4">
        <v>30667.14</v>
      </c>
      <c r="T102" s="51">
        <f t="shared" si="68"/>
        <v>8143.1166058597664</v>
      </c>
      <c r="U102" s="50">
        <v>0</v>
      </c>
      <c r="V102" s="4">
        <v>0</v>
      </c>
      <c r="W102" s="51">
        <v>0</v>
      </c>
      <c r="X102" s="50">
        <v>0</v>
      </c>
      <c r="Y102" s="4">
        <v>0</v>
      </c>
      <c r="Z102" s="51">
        <v>0</v>
      </c>
      <c r="AA102" s="50">
        <v>0</v>
      </c>
      <c r="AB102" s="4">
        <v>0</v>
      </c>
      <c r="AC102" s="51">
        <v>0</v>
      </c>
      <c r="AD102" s="50">
        <v>0</v>
      </c>
      <c r="AE102" s="4">
        <v>0</v>
      </c>
      <c r="AF102" s="51">
        <v>0</v>
      </c>
      <c r="AG102" s="50">
        <v>5.0000000000000001E-3</v>
      </c>
      <c r="AH102" s="4">
        <v>0.89</v>
      </c>
      <c r="AI102" s="51">
        <f t="shared" ref="AI102" si="75">AH102/AG102*1000</f>
        <v>178000</v>
      </c>
      <c r="AJ102" s="50">
        <v>0</v>
      </c>
      <c r="AK102" s="4">
        <v>0</v>
      </c>
      <c r="AL102" s="51">
        <v>0</v>
      </c>
      <c r="AM102" s="50">
        <v>0</v>
      </c>
      <c r="AN102" s="4">
        <v>0</v>
      </c>
      <c r="AO102" s="51">
        <v>0</v>
      </c>
      <c r="AP102" s="50">
        <v>0</v>
      </c>
      <c r="AQ102" s="4">
        <v>0</v>
      </c>
      <c r="AR102" s="51">
        <v>0</v>
      </c>
      <c r="AS102" s="50">
        <v>0</v>
      </c>
      <c r="AT102" s="4">
        <v>0</v>
      </c>
      <c r="AU102" s="51">
        <v>0</v>
      </c>
      <c r="AV102" s="50">
        <v>0</v>
      </c>
      <c r="AW102" s="4">
        <v>0</v>
      </c>
      <c r="AX102" s="51">
        <v>0</v>
      </c>
      <c r="AY102" s="50">
        <v>0</v>
      </c>
      <c r="AZ102" s="4">
        <v>0</v>
      </c>
      <c r="BA102" s="51">
        <v>0</v>
      </c>
      <c r="BB102" s="50">
        <v>0</v>
      </c>
      <c r="BC102" s="4">
        <v>0</v>
      </c>
      <c r="BD102" s="51">
        <v>0</v>
      </c>
      <c r="BE102" s="50">
        <v>0</v>
      </c>
      <c r="BF102" s="4">
        <v>0</v>
      </c>
      <c r="BG102" s="51">
        <v>0</v>
      </c>
      <c r="BH102" s="48">
        <v>0</v>
      </c>
      <c r="BI102" s="20">
        <v>0</v>
      </c>
      <c r="BJ102" s="49">
        <v>0</v>
      </c>
      <c r="BK102" s="50">
        <v>62270</v>
      </c>
      <c r="BL102" s="4">
        <v>333015.78999999998</v>
      </c>
      <c r="BM102" s="51">
        <f t="shared" ref="BM102:BM108" si="76">BL102/BK102*1000</f>
        <v>5347.9330335635132</v>
      </c>
      <c r="BN102" s="50">
        <v>0</v>
      </c>
      <c r="BO102" s="4">
        <v>0</v>
      </c>
      <c r="BP102" s="51">
        <v>0</v>
      </c>
      <c r="BQ102" s="50">
        <v>0</v>
      </c>
      <c r="BR102" s="4">
        <v>0</v>
      </c>
      <c r="BS102" s="51">
        <v>0</v>
      </c>
      <c r="BT102" s="50">
        <v>0</v>
      </c>
      <c r="BU102" s="4">
        <v>0</v>
      </c>
      <c r="BV102" s="51">
        <v>0</v>
      </c>
      <c r="BW102" s="50">
        <v>0</v>
      </c>
      <c r="BX102" s="4">
        <v>0</v>
      </c>
      <c r="BY102" s="51">
        <v>0</v>
      </c>
      <c r="BZ102" s="50">
        <v>0</v>
      </c>
      <c r="CA102" s="4">
        <v>0</v>
      </c>
      <c r="CB102" s="51">
        <v>0</v>
      </c>
      <c r="CC102" s="50">
        <v>0</v>
      </c>
      <c r="CD102" s="4">
        <v>0</v>
      </c>
      <c r="CE102" s="51">
        <v>0</v>
      </c>
      <c r="CF102" s="50">
        <v>0</v>
      </c>
      <c r="CG102" s="4">
        <v>0</v>
      </c>
      <c r="CH102" s="51">
        <v>0</v>
      </c>
      <c r="CI102" s="50">
        <v>0</v>
      </c>
      <c r="CJ102" s="4">
        <v>0</v>
      </c>
      <c r="CK102" s="51">
        <v>0</v>
      </c>
      <c r="CL102" s="50">
        <v>0</v>
      </c>
      <c r="CM102" s="4">
        <v>0</v>
      </c>
      <c r="CN102" s="51">
        <f t="shared" si="70"/>
        <v>0</v>
      </c>
      <c r="CO102" s="50">
        <v>0</v>
      </c>
      <c r="CP102" s="4">
        <v>0</v>
      </c>
      <c r="CQ102" s="51">
        <v>0</v>
      </c>
      <c r="CR102" s="50">
        <v>0</v>
      </c>
      <c r="CS102" s="4">
        <v>0</v>
      </c>
      <c r="CT102" s="51">
        <v>0</v>
      </c>
      <c r="CU102" s="50">
        <v>0</v>
      </c>
      <c r="CV102" s="4">
        <v>0</v>
      </c>
      <c r="CW102" s="51">
        <v>0</v>
      </c>
      <c r="CX102" s="50">
        <v>0</v>
      </c>
      <c r="CY102" s="4">
        <v>0</v>
      </c>
      <c r="CZ102" s="51">
        <v>0</v>
      </c>
      <c r="DA102" s="50">
        <v>0</v>
      </c>
      <c r="DB102" s="4">
        <v>0</v>
      </c>
      <c r="DC102" s="51">
        <v>0</v>
      </c>
      <c r="DD102" s="50">
        <v>0</v>
      </c>
      <c r="DE102" s="4">
        <v>0</v>
      </c>
      <c r="DF102" s="51">
        <v>0</v>
      </c>
      <c r="DG102" s="50">
        <v>0</v>
      </c>
      <c r="DH102" s="4">
        <v>0</v>
      </c>
      <c r="DI102" s="51">
        <v>0</v>
      </c>
      <c r="DJ102" s="6">
        <f t="shared" si="71"/>
        <v>66036.024999999994</v>
      </c>
      <c r="DK102" s="13">
        <f t="shared" si="72"/>
        <v>363683.81999999995</v>
      </c>
    </row>
    <row r="103" spans="1:115" x14ac:dyDescent="0.25">
      <c r="A103" s="56">
        <v>2016</v>
      </c>
      <c r="B103" s="60" t="s">
        <v>11</v>
      </c>
      <c r="C103" s="50">
        <v>0</v>
      </c>
      <c r="D103" s="4">
        <v>0</v>
      </c>
      <c r="E103" s="51">
        <v>0</v>
      </c>
      <c r="F103" s="50">
        <v>0</v>
      </c>
      <c r="G103" s="4">
        <v>0</v>
      </c>
      <c r="H103" s="51">
        <v>0</v>
      </c>
      <c r="I103" s="50">
        <v>0</v>
      </c>
      <c r="J103" s="4">
        <v>0</v>
      </c>
      <c r="K103" s="51">
        <v>0</v>
      </c>
      <c r="L103" s="50">
        <v>0</v>
      </c>
      <c r="M103" s="4">
        <v>0</v>
      </c>
      <c r="N103" s="51">
        <v>0</v>
      </c>
      <c r="O103" s="50">
        <v>0</v>
      </c>
      <c r="P103" s="4">
        <v>0</v>
      </c>
      <c r="Q103" s="51">
        <v>0</v>
      </c>
      <c r="R103" s="50">
        <v>487</v>
      </c>
      <c r="S103" s="4">
        <v>4935.45</v>
      </c>
      <c r="T103" s="51">
        <f t="shared" si="68"/>
        <v>10134.394250513347</v>
      </c>
      <c r="U103" s="50">
        <v>0</v>
      </c>
      <c r="V103" s="4">
        <v>0</v>
      </c>
      <c r="W103" s="51">
        <v>0</v>
      </c>
      <c r="X103" s="50">
        <v>0</v>
      </c>
      <c r="Y103" s="4">
        <v>0</v>
      </c>
      <c r="Z103" s="51">
        <v>0</v>
      </c>
      <c r="AA103" s="50">
        <v>0</v>
      </c>
      <c r="AB103" s="4">
        <v>0</v>
      </c>
      <c r="AC103" s="51">
        <v>0</v>
      </c>
      <c r="AD103" s="50">
        <v>0</v>
      </c>
      <c r="AE103" s="4">
        <v>0</v>
      </c>
      <c r="AF103" s="51">
        <v>0</v>
      </c>
      <c r="AG103" s="50">
        <v>0</v>
      </c>
      <c r="AH103" s="4">
        <v>0</v>
      </c>
      <c r="AI103" s="51">
        <v>0</v>
      </c>
      <c r="AJ103" s="50">
        <v>0</v>
      </c>
      <c r="AK103" s="4">
        <v>0</v>
      </c>
      <c r="AL103" s="51">
        <v>0</v>
      </c>
      <c r="AM103" s="50">
        <v>0</v>
      </c>
      <c r="AN103" s="4">
        <v>0</v>
      </c>
      <c r="AO103" s="51">
        <v>0</v>
      </c>
      <c r="AP103" s="50">
        <v>0</v>
      </c>
      <c r="AQ103" s="4">
        <v>0</v>
      </c>
      <c r="AR103" s="51">
        <v>0</v>
      </c>
      <c r="AS103" s="50">
        <v>0</v>
      </c>
      <c r="AT103" s="4">
        <v>0</v>
      </c>
      <c r="AU103" s="51">
        <v>0</v>
      </c>
      <c r="AV103" s="50">
        <v>0</v>
      </c>
      <c r="AW103" s="4">
        <v>0</v>
      </c>
      <c r="AX103" s="51">
        <v>0</v>
      </c>
      <c r="AY103" s="50">
        <v>0</v>
      </c>
      <c r="AZ103" s="4">
        <v>0</v>
      </c>
      <c r="BA103" s="51">
        <v>0</v>
      </c>
      <c r="BB103" s="50">
        <v>0</v>
      </c>
      <c r="BC103" s="4">
        <v>0</v>
      </c>
      <c r="BD103" s="51">
        <v>0</v>
      </c>
      <c r="BE103" s="50">
        <v>0</v>
      </c>
      <c r="BF103" s="4">
        <v>0</v>
      </c>
      <c r="BG103" s="51">
        <v>0</v>
      </c>
      <c r="BH103" s="48">
        <v>0</v>
      </c>
      <c r="BI103" s="20">
        <v>0</v>
      </c>
      <c r="BJ103" s="49">
        <v>0</v>
      </c>
      <c r="BK103" s="50">
        <v>0</v>
      </c>
      <c r="BL103" s="4">
        <v>0</v>
      </c>
      <c r="BM103" s="51">
        <v>0</v>
      </c>
      <c r="BN103" s="50">
        <v>0</v>
      </c>
      <c r="BO103" s="4">
        <v>0</v>
      </c>
      <c r="BP103" s="51">
        <v>0</v>
      </c>
      <c r="BQ103" s="50">
        <v>0</v>
      </c>
      <c r="BR103" s="4">
        <v>0</v>
      </c>
      <c r="BS103" s="51">
        <v>0</v>
      </c>
      <c r="BT103" s="50">
        <v>0</v>
      </c>
      <c r="BU103" s="4">
        <v>0</v>
      </c>
      <c r="BV103" s="51">
        <v>0</v>
      </c>
      <c r="BW103" s="50">
        <v>0</v>
      </c>
      <c r="BX103" s="4">
        <v>0</v>
      </c>
      <c r="BY103" s="51">
        <v>0</v>
      </c>
      <c r="BZ103" s="50">
        <v>0</v>
      </c>
      <c r="CA103" s="4">
        <v>0</v>
      </c>
      <c r="CB103" s="51">
        <v>0</v>
      </c>
      <c r="CC103" s="50">
        <v>0</v>
      </c>
      <c r="CD103" s="4">
        <v>0</v>
      </c>
      <c r="CE103" s="51">
        <v>0</v>
      </c>
      <c r="CF103" s="50">
        <v>0</v>
      </c>
      <c r="CG103" s="4">
        <v>0</v>
      </c>
      <c r="CH103" s="51">
        <v>0</v>
      </c>
      <c r="CI103" s="50">
        <v>0</v>
      </c>
      <c r="CJ103" s="4">
        <v>0</v>
      </c>
      <c r="CK103" s="51">
        <v>0</v>
      </c>
      <c r="CL103" s="50">
        <v>0</v>
      </c>
      <c r="CM103" s="4">
        <v>0</v>
      </c>
      <c r="CN103" s="51">
        <f t="shared" si="70"/>
        <v>0</v>
      </c>
      <c r="CO103" s="50">
        <v>0</v>
      </c>
      <c r="CP103" s="4">
        <v>0</v>
      </c>
      <c r="CQ103" s="51">
        <v>0</v>
      </c>
      <c r="CR103" s="50">
        <v>0</v>
      </c>
      <c r="CS103" s="4">
        <v>0</v>
      </c>
      <c r="CT103" s="51">
        <v>0</v>
      </c>
      <c r="CU103" s="50">
        <v>0</v>
      </c>
      <c r="CV103" s="4">
        <v>0</v>
      </c>
      <c r="CW103" s="51">
        <v>0</v>
      </c>
      <c r="CX103" s="50">
        <v>0</v>
      </c>
      <c r="CY103" s="4">
        <v>0</v>
      </c>
      <c r="CZ103" s="51">
        <v>0</v>
      </c>
      <c r="DA103" s="50">
        <v>0</v>
      </c>
      <c r="DB103" s="4">
        <v>0</v>
      </c>
      <c r="DC103" s="51">
        <v>0</v>
      </c>
      <c r="DD103" s="50">
        <v>0</v>
      </c>
      <c r="DE103" s="4">
        <v>0</v>
      </c>
      <c r="DF103" s="51">
        <v>0</v>
      </c>
      <c r="DG103" s="50">
        <v>0</v>
      </c>
      <c r="DH103" s="4">
        <v>0</v>
      </c>
      <c r="DI103" s="51">
        <v>0</v>
      </c>
      <c r="DJ103" s="6">
        <f t="shared" si="71"/>
        <v>487</v>
      </c>
      <c r="DK103" s="13">
        <f t="shared" si="72"/>
        <v>4935.45</v>
      </c>
    </row>
    <row r="104" spans="1:115" x14ac:dyDescent="0.25">
      <c r="A104" s="56">
        <v>2016</v>
      </c>
      <c r="B104" s="62" t="s">
        <v>12</v>
      </c>
      <c r="C104" s="50">
        <v>0</v>
      </c>
      <c r="D104" s="4">
        <v>0</v>
      </c>
      <c r="E104" s="51">
        <v>0</v>
      </c>
      <c r="F104" s="50">
        <v>0</v>
      </c>
      <c r="G104" s="4">
        <v>0</v>
      </c>
      <c r="H104" s="51">
        <v>0</v>
      </c>
      <c r="I104" s="50">
        <v>0</v>
      </c>
      <c r="J104" s="4">
        <v>0</v>
      </c>
      <c r="K104" s="51">
        <v>0</v>
      </c>
      <c r="L104" s="50">
        <v>0</v>
      </c>
      <c r="M104" s="4">
        <v>0</v>
      </c>
      <c r="N104" s="51">
        <v>0</v>
      </c>
      <c r="O104" s="50">
        <v>0</v>
      </c>
      <c r="P104" s="4">
        <v>0</v>
      </c>
      <c r="Q104" s="51">
        <v>0</v>
      </c>
      <c r="R104" s="50">
        <v>662.7</v>
      </c>
      <c r="S104" s="4">
        <v>6189.82</v>
      </c>
      <c r="T104" s="51">
        <f t="shared" si="68"/>
        <v>9340.3048136411635</v>
      </c>
      <c r="U104" s="50">
        <v>0</v>
      </c>
      <c r="V104" s="4">
        <v>0</v>
      </c>
      <c r="W104" s="51">
        <v>0</v>
      </c>
      <c r="X104" s="50">
        <v>0</v>
      </c>
      <c r="Y104" s="4">
        <v>0</v>
      </c>
      <c r="Z104" s="51">
        <v>0</v>
      </c>
      <c r="AA104" s="50">
        <v>0</v>
      </c>
      <c r="AB104" s="4">
        <v>0</v>
      </c>
      <c r="AC104" s="51">
        <v>0</v>
      </c>
      <c r="AD104" s="50">
        <v>0</v>
      </c>
      <c r="AE104" s="4">
        <v>0</v>
      </c>
      <c r="AF104" s="51">
        <v>0</v>
      </c>
      <c r="AG104" s="50">
        <v>0</v>
      </c>
      <c r="AH104" s="4">
        <v>0</v>
      </c>
      <c r="AI104" s="51">
        <v>0</v>
      </c>
      <c r="AJ104" s="50">
        <v>0</v>
      </c>
      <c r="AK104" s="4">
        <v>0</v>
      </c>
      <c r="AL104" s="51">
        <v>0</v>
      </c>
      <c r="AM104" s="50">
        <v>0</v>
      </c>
      <c r="AN104" s="4">
        <v>0</v>
      </c>
      <c r="AO104" s="51">
        <v>0</v>
      </c>
      <c r="AP104" s="50">
        <v>0</v>
      </c>
      <c r="AQ104" s="4">
        <v>0</v>
      </c>
      <c r="AR104" s="51">
        <v>0</v>
      </c>
      <c r="AS104" s="50">
        <v>0</v>
      </c>
      <c r="AT104" s="4">
        <v>0</v>
      </c>
      <c r="AU104" s="51">
        <v>0</v>
      </c>
      <c r="AV104" s="50">
        <v>144</v>
      </c>
      <c r="AW104" s="4">
        <v>1819.41</v>
      </c>
      <c r="AX104" s="51">
        <f t="shared" ref="AX104:AX106" si="77">AW104/AV104*1000</f>
        <v>12634.791666666666</v>
      </c>
      <c r="AY104" s="50">
        <v>0</v>
      </c>
      <c r="AZ104" s="4">
        <v>0</v>
      </c>
      <c r="BA104" s="51">
        <v>0</v>
      </c>
      <c r="BB104" s="50">
        <v>0</v>
      </c>
      <c r="BC104" s="4">
        <v>0</v>
      </c>
      <c r="BD104" s="51">
        <v>0</v>
      </c>
      <c r="BE104" s="50">
        <v>0</v>
      </c>
      <c r="BF104" s="4">
        <v>0</v>
      </c>
      <c r="BG104" s="51">
        <v>0</v>
      </c>
      <c r="BH104" s="48">
        <v>0</v>
      </c>
      <c r="BI104" s="20">
        <v>0</v>
      </c>
      <c r="BJ104" s="49">
        <v>0</v>
      </c>
      <c r="BK104" s="50">
        <v>33252</v>
      </c>
      <c r="BL104" s="4">
        <v>161026.63</v>
      </c>
      <c r="BM104" s="51">
        <f t="shared" si="76"/>
        <v>4842.6148803079514</v>
      </c>
      <c r="BN104" s="50">
        <v>0</v>
      </c>
      <c r="BO104" s="4">
        <v>0</v>
      </c>
      <c r="BP104" s="51">
        <v>0</v>
      </c>
      <c r="BQ104" s="50">
        <v>0</v>
      </c>
      <c r="BR104" s="4">
        <v>0</v>
      </c>
      <c r="BS104" s="51">
        <v>0</v>
      </c>
      <c r="BT104" s="50">
        <v>0</v>
      </c>
      <c r="BU104" s="4">
        <v>0</v>
      </c>
      <c r="BV104" s="51">
        <v>0</v>
      </c>
      <c r="BW104" s="50">
        <v>0</v>
      </c>
      <c r="BX104" s="4">
        <v>0</v>
      </c>
      <c r="BY104" s="51">
        <v>0</v>
      </c>
      <c r="BZ104" s="50">
        <v>5460</v>
      </c>
      <c r="CA104" s="4">
        <v>28029.98</v>
      </c>
      <c r="CB104" s="51">
        <f t="shared" si="73"/>
        <v>5133.6959706959715</v>
      </c>
      <c r="CC104" s="50">
        <v>0</v>
      </c>
      <c r="CD104" s="4">
        <v>0</v>
      </c>
      <c r="CE104" s="51">
        <v>0</v>
      </c>
      <c r="CF104" s="50">
        <v>0</v>
      </c>
      <c r="CG104" s="4">
        <v>0</v>
      </c>
      <c r="CH104" s="51">
        <v>0</v>
      </c>
      <c r="CI104" s="50">
        <v>0</v>
      </c>
      <c r="CJ104" s="4">
        <v>0</v>
      </c>
      <c r="CK104" s="51">
        <v>0</v>
      </c>
      <c r="CL104" s="50">
        <v>0</v>
      </c>
      <c r="CM104" s="4">
        <v>0</v>
      </c>
      <c r="CN104" s="51">
        <f t="shared" si="70"/>
        <v>0</v>
      </c>
      <c r="CO104" s="50">
        <v>0</v>
      </c>
      <c r="CP104" s="4">
        <v>0</v>
      </c>
      <c r="CQ104" s="51">
        <v>0</v>
      </c>
      <c r="CR104" s="50">
        <v>0</v>
      </c>
      <c r="CS104" s="4">
        <v>0</v>
      </c>
      <c r="CT104" s="51">
        <v>0</v>
      </c>
      <c r="CU104" s="50">
        <v>0</v>
      </c>
      <c r="CV104" s="4">
        <v>0</v>
      </c>
      <c r="CW104" s="51">
        <v>0</v>
      </c>
      <c r="CX104" s="50">
        <v>0</v>
      </c>
      <c r="CY104" s="4">
        <v>0</v>
      </c>
      <c r="CZ104" s="51">
        <v>0</v>
      </c>
      <c r="DA104" s="50">
        <v>0</v>
      </c>
      <c r="DB104" s="4">
        <v>0</v>
      </c>
      <c r="DC104" s="51">
        <v>0</v>
      </c>
      <c r="DD104" s="50">
        <v>0</v>
      </c>
      <c r="DE104" s="4">
        <v>0</v>
      </c>
      <c r="DF104" s="51">
        <v>0</v>
      </c>
      <c r="DG104" s="50">
        <v>0</v>
      </c>
      <c r="DH104" s="4">
        <v>0</v>
      </c>
      <c r="DI104" s="51">
        <v>0</v>
      </c>
      <c r="DJ104" s="6">
        <f t="shared" si="71"/>
        <v>39518.699999999997</v>
      </c>
      <c r="DK104" s="13">
        <f t="shared" si="72"/>
        <v>197065.84000000003</v>
      </c>
    </row>
    <row r="105" spans="1:115" x14ac:dyDescent="0.25">
      <c r="A105" s="56">
        <v>2016</v>
      </c>
      <c r="B105" s="62" t="s">
        <v>13</v>
      </c>
      <c r="C105" s="50">
        <v>0</v>
      </c>
      <c r="D105" s="4">
        <v>0</v>
      </c>
      <c r="E105" s="51">
        <v>0</v>
      </c>
      <c r="F105" s="50">
        <v>0</v>
      </c>
      <c r="G105" s="4">
        <v>0</v>
      </c>
      <c r="H105" s="51">
        <v>0</v>
      </c>
      <c r="I105" s="50">
        <v>0</v>
      </c>
      <c r="J105" s="4">
        <v>0</v>
      </c>
      <c r="K105" s="51">
        <v>0</v>
      </c>
      <c r="L105" s="50">
        <v>0</v>
      </c>
      <c r="M105" s="4">
        <v>0</v>
      </c>
      <c r="N105" s="51">
        <v>0</v>
      </c>
      <c r="O105" s="50">
        <v>0</v>
      </c>
      <c r="P105" s="4">
        <v>0</v>
      </c>
      <c r="Q105" s="51">
        <v>0</v>
      </c>
      <c r="R105" s="50">
        <v>1783.8</v>
      </c>
      <c r="S105" s="4">
        <v>16809.349999999999</v>
      </c>
      <c r="T105" s="51">
        <f t="shared" si="68"/>
        <v>9423.3378181410462</v>
      </c>
      <c r="U105" s="50">
        <v>0</v>
      </c>
      <c r="V105" s="4">
        <v>0</v>
      </c>
      <c r="W105" s="51">
        <v>0</v>
      </c>
      <c r="X105" s="50">
        <v>0</v>
      </c>
      <c r="Y105" s="4">
        <v>0</v>
      </c>
      <c r="Z105" s="51">
        <v>0</v>
      </c>
      <c r="AA105" s="50">
        <v>0</v>
      </c>
      <c r="AB105" s="4">
        <v>0</v>
      </c>
      <c r="AC105" s="51">
        <v>0</v>
      </c>
      <c r="AD105" s="50">
        <v>0</v>
      </c>
      <c r="AE105" s="4">
        <v>0</v>
      </c>
      <c r="AF105" s="51">
        <v>0</v>
      </c>
      <c r="AG105" s="50">
        <v>0</v>
      </c>
      <c r="AH105" s="4">
        <v>0</v>
      </c>
      <c r="AI105" s="51">
        <v>0</v>
      </c>
      <c r="AJ105" s="50">
        <v>0</v>
      </c>
      <c r="AK105" s="4">
        <v>0</v>
      </c>
      <c r="AL105" s="51">
        <v>0</v>
      </c>
      <c r="AM105" s="50">
        <v>0</v>
      </c>
      <c r="AN105" s="4">
        <v>0</v>
      </c>
      <c r="AO105" s="51">
        <v>0</v>
      </c>
      <c r="AP105" s="50">
        <v>0</v>
      </c>
      <c r="AQ105" s="4">
        <v>0</v>
      </c>
      <c r="AR105" s="51">
        <v>0</v>
      </c>
      <c r="AS105" s="50">
        <v>0</v>
      </c>
      <c r="AT105" s="4">
        <v>0</v>
      </c>
      <c r="AU105" s="51">
        <v>0</v>
      </c>
      <c r="AV105" s="50">
        <v>0</v>
      </c>
      <c r="AW105" s="4">
        <v>0</v>
      </c>
      <c r="AX105" s="51">
        <v>0</v>
      </c>
      <c r="AY105" s="50">
        <v>0</v>
      </c>
      <c r="AZ105" s="4">
        <v>0</v>
      </c>
      <c r="BA105" s="51">
        <v>0</v>
      </c>
      <c r="BB105" s="50">
        <v>0</v>
      </c>
      <c r="BC105" s="4">
        <v>0</v>
      </c>
      <c r="BD105" s="51">
        <v>0</v>
      </c>
      <c r="BE105" s="50">
        <v>0</v>
      </c>
      <c r="BF105" s="4">
        <v>0</v>
      </c>
      <c r="BG105" s="51">
        <v>0</v>
      </c>
      <c r="BH105" s="48">
        <v>0</v>
      </c>
      <c r="BI105" s="20">
        <v>0</v>
      </c>
      <c r="BJ105" s="49">
        <v>0</v>
      </c>
      <c r="BK105" s="50">
        <v>0</v>
      </c>
      <c r="BL105" s="4">
        <v>0</v>
      </c>
      <c r="BM105" s="51">
        <v>0</v>
      </c>
      <c r="BN105" s="50">
        <v>0</v>
      </c>
      <c r="BO105" s="4">
        <v>0</v>
      </c>
      <c r="BP105" s="51">
        <v>0</v>
      </c>
      <c r="BQ105" s="50">
        <v>0</v>
      </c>
      <c r="BR105" s="4">
        <v>0</v>
      </c>
      <c r="BS105" s="51">
        <v>0</v>
      </c>
      <c r="BT105" s="50">
        <v>0</v>
      </c>
      <c r="BU105" s="4">
        <v>0</v>
      </c>
      <c r="BV105" s="51">
        <v>0</v>
      </c>
      <c r="BW105" s="50">
        <v>0</v>
      </c>
      <c r="BX105" s="4">
        <v>0</v>
      </c>
      <c r="BY105" s="51">
        <v>0</v>
      </c>
      <c r="BZ105" s="50">
        <v>0</v>
      </c>
      <c r="CA105" s="4">
        <v>0</v>
      </c>
      <c r="CB105" s="51">
        <v>0</v>
      </c>
      <c r="CC105" s="50">
        <v>0</v>
      </c>
      <c r="CD105" s="4">
        <v>0</v>
      </c>
      <c r="CE105" s="51">
        <v>0</v>
      </c>
      <c r="CF105" s="50">
        <v>0</v>
      </c>
      <c r="CG105" s="4">
        <v>0</v>
      </c>
      <c r="CH105" s="51">
        <v>0</v>
      </c>
      <c r="CI105" s="50">
        <v>0</v>
      </c>
      <c r="CJ105" s="4">
        <v>0</v>
      </c>
      <c r="CK105" s="51">
        <v>0</v>
      </c>
      <c r="CL105" s="50">
        <v>0</v>
      </c>
      <c r="CM105" s="4">
        <v>0</v>
      </c>
      <c r="CN105" s="51">
        <f t="shared" si="70"/>
        <v>0</v>
      </c>
      <c r="CO105" s="50">
        <v>0</v>
      </c>
      <c r="CP105" s="4">
        <v>0</v>
      </c>
      <c r="CQ105" s="51">
        <v>0</v>
      </c>
      <c r="CR105" s="50">
        <v>0</v>
      </c>
      <c r="CS105" s="4">
        <v>0</v>
      </c>
      <c r="CT105" s="51">
        <v>0</v>
      </c>
      <c r="CU105" s="50">
        <v>0</v>
      </c>
      <c r="CV105" s="4">
        <v>0</v>
      </c>
      <c r="CW105" s="51">
        <v>0</v>
      </c>
      <c r="CX105" s="50">
        <v>0</v>
      </c>
      <c r="CY105" s="4">
        <v>0</v>
      </c>
      <c r="CZ105" s="51">
        <v>0</v>
      </c>
      <c r="DA105" s="50">
        <v>0</v>
      </c>
      <c r="DB105" s="4">
        <v>0</v>
      </c>
      <c r="DC105" s="51">
        <v>0</v>
      </c>
      <c r="DD105" s="50">
        <v>0</v>
      </c>
      <c r="DE105" s="4">
        <v>0</v>
      </c>
      <c r="DF105" s="51">
        <v>0</v>
      </c>
      <c r="DG105" s="50">
        <v>0</v>
      </c>
      <c r="DH105" s="4">
        <v>0</v>
      </c>
      <c r="DI105" s="51">
        <v>0</v>
      </c>
      <c r="DJ105" s="6">
        <f t="shared" si="71"/>
        <v>1783.8</v>
      </c>
      <c r="DK105" s="13">
        <f t="shared" si="72"/>
        <v>16809.349999999999</v>
      </c>
    </row>
    <row r="106" spans="1:115" x14ac:dyDescent="0.25">
      <c r="A106" s="56">
        <v>2016</v>
      </c>
      <c r="B106" s="62" t="s">
        <v>14</v>
      </c>
      <c r="C106" s="50">
        <v>0</v>
      </c>
      <c r="D106" s="4">
        <v>0</v>
      </c>
      <c r="E106" s="51">
        <v>0</v>
      </c>
      <c r="F106" s="50">
        <v>0</v>
      </c>
      <c r="G106" s="4">
        <v>0</v>
      </c>
      <c r="H106" s="51">
        <v>0</v>
      </c>
      <c r="I106" s="50">
        <v>0</v>
      </c>
      <c r="J106" s="4">
        <v>0</v>
      </c>
      <c r="K106" s="51">
        <v>0</v>
      </c>
      <c r="L106" s="50">
        <v>0</v>
      </c>
      <c r="M106" s="4">
        <v>0</v>
      </c>
      <c r="N106" s="51">
        <v>0</v>
      </c>
      <c r="O106" s="50">
        <v>0</v>
      </c>
      <c r="P106" s="4">
        <v>0</v>
      </c>
      <c r="Q106" s="51">
        <v>0</v>
      </c>
      <c r="R106" s="50">
        <v>820</v>
      </c>
      <c r="S106" s="4">
        <v>7172.58</v>
      </c>
      <c r="T106" s="51">
        <f t="shared" si="68"/>
        <v>8747.0487804878048</v>
      </c>
      <c r="U106" s="50">
        <v>0</v>
      </c>
      <c r="V106" s="4">
        <v>0</v>
      </c>
      <c r="W106" s="51">
        <v>0</v>
      </c>
      <c r="X106" s="50">
        <v>0</v>
      </c>
      <c r="Y106" s="4">
        <v>0</v>
      </c>
      <c r="Z106" s="51">
        <v>0</v>
      </c>
      <c r="AA106" s="50">
        <v>0</v>
      </c>
      <c r="AB106" s="4">
        <v>0</v>
      </c>
      <c r="AC106" s="51">
        <v>0</v>
      </c>
      <c r="AD106" s="50">
        <v>0</v>
      </c>
      <c r="AE106" s="4">
        <v>0</v>
      </c>
      <c r="AF106" s="51">
        <v>0</v>
      </c>
      <c r="AG106" s="50">
        <v>0</v>
      </c>
      <c r="AH106" s="4">
        <v>0</v>
      </c>
      <c r="AI106" s="51">
        <v>0</v>
      </c>
      <c r="AJ106" s="50">
        <v>4</v>
      </c>
      <c r="AK106" s="4">
        <v>105.7</v>
      </c>
      <c r="AL106" s="51">
        <f t="shared" si="69"/>
        <v>26425</v>
      </c>
      <c r="AM106" s="50">
        <v>0</v>
      </c>
      <c r="AN106" s="4">
        <v>0</v>
      </c>
      <c r="AO106" s="51">
        <v>0</v>
      </c>
      <c r="AP106" s="50">
        <v>0</v>
      </c>
      <c r="AQ106" s="4">
        <v>0</v>
      </c>
      <c r="AR106" s="51">
        <v>0</v>
      </c>
      <c r="AS106" s="50">
        <v>0</v>
      </c>
      <c r="AT106" s="4">
        <v>0</v>
      </c>
      <c r="AU106" s="51">
        <v>0</v>
      </c>
      <c r="AV106" s="50">
        <v>24.5</v>
      </c>
      <c r="AW106" s="4">
        <v>382.12</v>
      </c>
      <c r="AX106" s="51">
        <f t="shared" si="77"/>
        <v>15596.73469387755</v>
      </c>
      <c r="AY106" s="50">
        <v>0</v>
      </c>
      <c r="AZ106" s="4">
        <v>0</v>
      </c>
      <c r="BA106" s="51">
        <v>0</v>
      </c>
      <c r="BB106" s="50">
        <v>0</v>
      </c>
      <c r="BC106" s="4">
        <v>0</v>
      </c>
      <c r="BD106" s="51">
        <v>0</v>
      </c>
      <c r="BE106" s="50">
        <v>0</v>
      </c>
      <c r="BF106" s="4">
        <v>0</v>
      </c>
      <c r="BG106" s="51">
        <v>0</v>
      </c>
      <c r="BH106" s="48">
        <v>0</v>
      </c>
      <c r="BI106" s="20">
        <v>0</v>
      </c>
      <c r="BJ106" s="49">
        <v>0</v>
      </c>
      <c r="BK106" s="50">
        <v>150.6</v>
      </c>
      <c r="BL106" s="4">
        <v>1405.57</v>
      </c>
      <c r="BM106" s="51">
        <f t="shared" si="76"/>
        <v>9333.1341301460816</v>
      </c>
      <c r="BN106" s="50">
        <v>0</v>
      </c>
      <c r="BO106" s="4">
        <v>0</v>
      </c>
      <c r="BP106" s="51">
        <v>0</v>
      </c>
      <c r="BQ106" s="50">
        <v>0</v>
      </c>
      <c r="BR106" s="4">
        <v>0</v>
      </c>
      <c r="BS106" s="51">
        <v>0</v>
      </c>
      <c r="BT106" s="50">
        <v>0</v>
      </c>
      <c r="BU106" s="4">
        <v>0</v>
      </c>
      <c r="BV106" s="51">
        <v>0</v>
      </c>
      <c r="BW106" s="50">
        <v>0</v>
      </c>
      <c r="BX106" s="4">
        <v>0</v>
      </c>
      <c r="BY106" s="51">
        <v>0</v>
      </c>
      <c r="BZ106" s="50">
        <v>0</v>
      </c>
      <c r="CA106" s="4">
        <v>0</v>
      </c>
      <c r="CB106" s="51">
        <v>0</v>
      </c>
      <c r="CC106" s="50">
        <v>0</v>
      </c>
      <c r="CD106" s="4">
        <v>0</v>
      </c>
      <c r="CE106" s="51">
        <v>0</v>
      </c>
      <c r="CF106" s="50">
        <v>0</v>
      </c>
      <c r="CG106" s="4">
        <v>0</v>
      </c>
      <c r="CH106" s="51">
        <v>0</v>
      </c>
      <c r="CI106" s="50">
        <v>0</v>
      </c>
      <c r="CJ106" s="4">
        <v>0</v>
      </c>
      <c r="CK106" s="51">
        <v>0</v>
      </c>
      <c r="CL106" s="50">
        <v>0</v>
      </c>
      <c r="CM106" s="4">
        <v>0</v>
      </c>
      <c r="CN106" s="51">
        <f t="shared" si="70"/>
        <v>0</v>
      </c>
      <c r="CO106" s="50">
        <v>0</v>
      </c>
      <c r="CP106" s="4">
        <v>0</v>
      </c>
      <c r="CQ106" s="51">
        <v>0</v>
      </c>
      <c r="CR106" s="50">
        <v>0</v>
      </c>
      <c r="CS106" s="4">
        <v>0</v>
      </c>
      <c r="CT106" s="51">
        <v>0</v>
      </c>
      <c r="CU106" s="50">
        <v>0</v>
      </c>
      <c r="CV106" s="4">
        <v>0</v>
      </c>
      <c r="CW106" s="51">
        <v>0</v>
      </c>
      <c r="CX106" s="50">
        <v>0</v>
      </c>
      <c r="CY106" s="4">
        <v>0</v>
      </c>
      <c r="CZ106" s="51">
        <v>0</v>
      </c>
      <c r="DA106" s="50">
        <v>0</v>
      </c>
      <c r="DB106" s="4">
        <v>0</v>
      </c>
      <c r="DC106" s="51">
        <v>0</v>
      </c>
      <c r="DD106" s="50">
        <v>0</v>
      </c>
      <c r="DE106" s="4">
        <v>0</v>
      </c>
      <c r="DF106" s="51">
        <v>0</v>
      </c>
      <c r="DG106" s="50">
        <v>0</v>
      </c>
      <c r="DH106" s="4">
        <v>0</v>
      </c>
      <c r="DI106" s="51">
        <v>0</v>
      </c>
      <c r="DJ106" s="6">
        <f t="shared" si="71"/>
        <v>999.1</v>
      </c>
      <c r="DK106" s="13">
        <f t="shared" si="72"/>
        <v>9065.9699999999993</v>
      </c>
    </row>
    <row r="107" spans="1:115" x14ac:dyDescent="0.25">
      <c r="A107" s="56">
        <v>2016</v>
      </c>
      <c r="B107" s="62" t="s">
        <v>15</v>
      </c>
      <c r="C107" s="50">
        <v>0</v>
      </c>
      <c r="D107" s="4">
        <v>0</v>
      </c>
      <c r="E107" s="51">
        <v>0</v>
      </c>
      <c r="F107" s="50">
        <v>0</v>
      </c>
      <c r="G107" s="4">
        <v>0</v>
      </c>
      <c r="H107" s="51">
        <v>0</v>
      </c>
      <c r="I107" s="50">
        <v>0</v>
      </c>
      <c r="J107" s="4">
        <v>0</v>
      </c>
      <c r="K107" s="51">
        <v>0</v>
      </c>
      <c r="L107" s="50">
        <v>0</v>
      </c>
      <c r="M107" s="4">
        <v>0</v>
      </c>
      <c r="N107" s="51">
        <v>0</v>
      </c>
      <c r="O107" s="50">
        <v>0</v>
      </c>
      <c r="P107" s="4">
        <v>0</v>
      </c>
      <c r="Q107" s="51">
        <v>0</v>
      </c>
      <c r="R107" s="50">
        <v>1257.95</v>
      </c>
      <c r="S107" s="4">
        <v>10967.16</v>
      </c>
      <c r="T107" s="51">
        <f t="shared" si="68"/>
        <v>8718.2797408482056</v>
      </c>
      <c r="U107" s="50">
        <v>0</v>
      </c>
      <c r="V107" s="4">
        <v>0</v>
      </c>
      <c r="W107" s="51">
        <v>0</v>
      </c>
      <c r="X107" s="50">
        <v>0</v>
      </c>
      <c r="Y107" s="4">
        <v>0</v>
      </c>
      <c r="Z107" s="51">
        <v>0</v>
      </c>
      <c r="AA107" s="50">
        <v>0</v>
      </c>
      <c r="AB107" s="4">
        <v>0</v>
      </c>
      <c r="AC107" s="51">
        <v>0</v>
      </c>
      <c r="AD107" s="50">
        <v>0</v>
      </c>
      <c r="AE107" s="4">
        <v>0</v>
      </c>
      <c r="AF107" s="51">
        <v>0</v>
      </c>
      <c r="AG107" s="50">
        <v>0</v>
      </c>
      <c r="AH107" s="4">
        <v>0</v>
      </c>
      <c r="AI107" s="51">
        <v>0</v>
      </c>
      <c r="AJ107" s="50">
        <v>0</v>
      </c>
      <c r="AK107" s="4">
        <v>0</v>
      </c>
      <c r="AL107" s="51">
        <v>0</v>
      </c>
      <c r="AM107" s="50">
        <v>0</v>
      </c>
      <c r="AN107" s="4">
        <v>0</v>
      </c>
      <c r="AO107" s="51">
        <v>0</v>
      </c>
      <c r="AP107" s="50">
        <v>0</v>
      </c>
      <c r="AQ107" s="4">
        <v>0</v>
      </c>
      <c r="AR107" s="51">
        <v>0</v>
      </c>
      <c r="AS107" s="50">
        <v>0</v>
      </c>
      <c r="AT107" s="4">
        <v>0</v>
      </c>
      <c r="AU107" s="51">
        <v>0</v>
      </c>
      <c r="AV107" s="50">
        <v>0</v>
      </c>
      <c r="AW107" s="4">
        <v>0</v>
      </c>
      <c r="AX107" s="51">
        <v>0</v>
      </c>
      <c r="AY107" s="50">
        <v>0</v>
      </c>
      <c r="AZ107" s="4">
        <v>0</v>
      </c>
      <c r="BA107" s="51">
        <v>0</v>
      </c>
      <c r="BB107" s="50">
        <v>0</v>
      </c>
      <c r="BC107" s="4">
        <v>0</v>
      </c>
      <c r="BD107" s="51">
        <v>0</v>
      </c>
      <c r="BE107" s="50">
        <v>0</v>
      </c>
      <c r="BF107" s="4">
        <v>0</v>
      </c>
      <c r="BG107" s="51">
        <v>0</v>
      </c>
      <c r="BH107" s="48">
        <v>0</v>
      </c>
      <c r="BI107" s="20">
        <v>0</v>
      </c>
      <c r="BJ107" s="49">
        <v>0</v>
      </c>
      <c r="BK107" s="50">
        <v>144.36000000000001</v>
      </c>
      <c r="BL107" s="4">
        <v>1354.35</v>
      </c>
      <c r="BM107" s="51">
        <f t="shared" si="76"/>
        <v>9381.7539484621757</v>
      </c>
      <c r="BN107" s="50">
        <v>0</v>
      </c>
      <c r="BO107" s="4">
        <v>0</v>
      </c>
      <c r="BP107" s="51">
        <v>0</v>
      </c>
      <c r="BQ107" s="50">
        <v>0</v>
      </c>
      <c r="BR107" s="4">
        <v>0</v>
      </c>
      <c r="BS107" s="51">
        <v>0</v>
      </c>
      <c r="BT107" s="50">
        <v>0</v>
      </c>
      <c r="BU107" s="4">
        <v>0</v>
      </c>
      <c r="BV107" s="51">
        <v>0</v>
      </c>
      <c r="BW107" s="50">
        <v>0</v>
      </c>
      <c r="BX107" s="4">
        <v>0</v>
      </c>
      <c r="BY107" s="51">
        <v>0</v>
      </c>
      <c r="BZ107" s="50">
        <v>0</v>
      </c>
      <c r="CA107" s="4">
        <v>0</v>
      </c>
      <c r="CB107" s="51">
        <v>0</v>
      </c>
      <c r="CC107" s="50">
        <v>0</v>
      </c>
      <c r="CD107" s="4">
        <v>0</v>
      </c>
      <c r="CE107" s="51">
        <v>0</v>
      </c>
      <c r="CF107" s="50">
        <v>0</v>
      </c>
      <c r="CG107" s="4">
        <v>0</v>
      </c>
      <c r="CH107" s="51">
        <v>0</v>
      </c>
      <c r="CI107" s="50">
        <v>0</v>
      </c>
      <c r="CJ107" s="4">
        <v>0</v>
      </c>
      <c r="CK107" s="51">
        <v>0</v>
      </c>
      <c r="CL107" s="50">
        <v>0</v>
      </c>
      <c r="CM107" s="4">
        <v>0</v>
      </c>
      <c r="CN107" s="51">
        <f t="shared" si="70"/>
        <v>0</v>
      </c>
      <c r="CO107" s="50">
        <v>0</v>
      </c>
      <c r="CP107" s="4">
        <v>0</v>
      </c>
      <c r="CQ107" s="51">
        <v>0</v>
      </c>
      <c r="CR107" s="50">
        <v>0</v>
      </c>
      <c r="CS107" s="4">
        <v>0</v>
      </c>
      <c r="CT107" s="51">
        <v>0</v>
      </c>
      <c r="CU107" s="50">
        <v>0</v>
      </c>
      <c r="CV107" s="4">
        <v>0</v>
      </c>
      <c r="CW107" s="51">
        <v>0</v>
      </c>
      <c r="CX107" s="50">
        <v>0</v>
      </c>
      <c r="CY107" s="4">
        <v>0</v>
      </c>
      <c r="CZ107" s="51">
        <v>0</v>
      </c>
      <c r="DA107" s="50">
        <v>0</v>
      </c>
      <c r="DB107" s="4">
        <v>0</v>
      </c>
      <c r="DC107" s="51">
        <v>0</v>
      </c>
      <c r="DD107" s="50">
        <v>0</v>
      </c>
      <c r="DE107" s="4">
        <v>0</v>
      </c>
      <c r="DF107" s="51">
        <v>0</v>
      </c>
      <c r="DG107" s="50">
        <v>0</v>
      </c>
      <c r="DH107" s="4">
        <v>0</v>
      </c>
      <c r="DI107" s="51">
        <v>0</v>
      </c>
      <c r="DJ107" s="6">
        <f t="shared" si="71"/>
        <v>1402.31</v>
      </c>
      <c r="DK107" s="13">
        <f t="shared" si="72"/>
        <v>12321.51</v>
      </c>
    </row>
    <row r="108" spans="1:115" x14ac:dyDescent="0.25">
      <c r="A108" s="56">
        <v>2016</v>
      </c>
      <c r="B108" s="62" t="s">
        <v>16</v>
      </c>
      <c r="C108" s="50">
        <v>0</v>
      </c>
      <c r="D108" s="4">
        <v>0</v>
      </c>
      <c r="E108" s="51">
        <v>0</v>
      </c>
      <c r="F108" s="50">
        <v>0</v>
      </c>
      <c r="G108" s="4">
        <v>0</v>
      </c>
      <c r="H108" s="51">
        <v>0</v>
      </c>
      <c r="I108" s="50">
        <v>0</v>
      </c>
      <c r="J108" s="4">
        <v>0</v>
      </c>
      <c r="K108" s="51">
        <v>0</v>
      </c>
      <c r="L108" s="50">
        <v>0</v>
      </c>
      <c r="M108" s="4">
        <v>0</v>
      </c>
      <c r="N108" s="51">
        <v>0</v>
      </c>
      <c r="O108" s="50">
        <v>0</v>
      </c>
      <c r="P108" s="4">
        <v>0</v>
      </c>
      <c r="Q108" s="51">
        <v>0</v>
      </c>
      <c r="R108" s="50">
        <v>576</v>
      </c>
      <c r="S108" s="4">
        <v>5551.76</v>
      </c>
      <c r="T108" s="51">
        <f t="shared" si="68"/>
        <v>9638.4722222222226</v>
      </c>
      <c r="U108" s="50">
        <v>0</v>
      </c>
      <c r="V108" s="4">
        <v>0</v>
      </c>
      <c r="W108" s="51">
        <v>0</v>
      </c>
      <c r="X108" s="50">
        <v>0</v>
      </c>
      <c r="Y108" s="4">
        <v>0</v>
      </c>
      <c r="Z108" s="51">
        <v>0</v>
      </c>
      <c r="AA108" s="50">
        <v>0</v>
      </c>
      <c r="AB108" s="4">
        <v>0</v>
      </c>
      <c r="AC108" s="51">
        <v>0</v>
      </c>
      <c r="AD108" s="50">
        <v>0</v>
      </c>
      <c r="AE108" s="4">
        <v>0</v>
      </c>
      <c r="AF108" s="51">
        <v>0</v>
      </c>
      <c r="AG108" s="50">
        <v>0</v>
      </c>
      <c r="AH108" s="4">
        <v>0</v>
      </c>
      <c r="AI108" s="51">
        <v>0</v>
      </c>
      <c r="AJ108" s="50">
        <v>0</v>
      </c>
      <c r="AK108" s="4">
        <v>0</v>
      </c>
      <c r="AL108" s="51">
        <v>0</v>
      </c>
      <c r="AM108" s="50">
        <v>0</v>
      </c>
      <c r="AN108" s="4">
        <v>0</v>
      </c>
      <c r="AO108" s="51">
        <v>0</v>
      </c>
      <c r="AP108" s="50">
        <v>0</v>
      </c>
      <c r="AQ108" s="4">
        <v>0</v>
      </c>
      <c r="AR108" s="51">
        <v>0</v>
      </c>
      <c r="AS108" s="50">
        <v>0</v>
      </c>
      <c r="AT108" s="4">
        <v>0</v>
      </c>
      <c r="AU108" s="51">
        <v>0</v>
      </c>
      <c r="AV108" s="50">
        <v>0</v>
      </c>
      <c r="AW108" s="4">
        <v>0</v>
      </c>
      <c r="AX108" s="51">
        <v>0</v>
      </c>
      <c r="AY108" s="50">
        <v>0</v>
      </c>
      <c r="AZ108" s="4">
        <v>0</v>
      </c>
      <c r="BA108" s="51">
        <v>0</v>
      </c>
      <c r="BB108" s="50">
        <v>0</v>
      </c>
      <c r="BC108" s="4">
        <v>0</v>
      </c>
      <c r="BD108" s="51">
        <v>0</v>
      </c>
      <c r="BE108" s="50">
        <v>0</v>
      </c>
      <c r="BF108" s="4">
        <v>0</v>
      </c>
      <c r="BG108" s="51">
        <v>0</v>
      </c>
      <c r="BH108" s="50">
        <v>4.7610000000000001</v>
      </c>
      <c r="BI108" s="4">
        <v>72.59</v>
      </c>
      <c r="BJ108" s="51">
        <f t="shared" ref="BJ108" si="78">BI108/BH108*1000</f>
        <v>15246.796891409367</v>
      </c>
      <c r="BK108" s="50">
        <v>532.72500000000002</v>
      </c>
      <c r="BL108" s="4">
        <v>4823.8100000000004</v>
      </c>
      <c r="BM108" s="51">
        <f t="shared" si="76"/>
        <v>9054.9720775259284</v>
      </c>
      <c r="BN108" s="50">
        <v>0</v>
      </c>
      <c r="BO108" s="4">
        <v>0</v>
      </c>
      <c r="BP108" s="51">
        <v>0</v>
      </c>
      <c r="BQ108" s="50">
        <v>0</v>
      </c>
      <c r="BR108" s="4">
        <v>0</v>
      </c>
      <c r="BS108" s="51">
        <v>0</v>
      </c>
      <c r="BT108" s="50">
        <v>0</v>
      </c>
      <c r="BU108" s="4">
        <v>0</v>
      </c>
      <c r="BV108" s="51">
        <v>0</v>
      </c>
      <c r="BW108" s="50">
        <v>0</v>
      </c>
      <c r="BX108" s="4">
        <v>0</v>
      </c>
      <c r="BY108" s="51">
        <v>0</v>
      </c>
      <c r="BZ108" s="50">
        <v>0</v>
      </c>
      <c r="CA108" s="4">
        <v>0</v>
      </c>
      <c r="CB108" s="51">
        <v>0</v>
      </c>
      <c r="CC108" s="50">
        <v>0</v>
      </c>
      <c r="CD108" s="4">
        <v>0</v>
      </c>
      <c r="CE108" s="51">
        <v>0</v>
      </c>
      <c r="CF108" s="50">
        <v>0</v>
      </c>
      <c r="CG108" s="4">
        <v>0</v>
      </c>
      <c r="CH108" s="51">
        <v>0</v>
      </c>
      <c r="CI108" s="50">
        <v>0</v>
      </c>
      <c r="CJ108" s="4">
        <v>0</v>
      </c>
      <c r="CK108" s="51">
        <v>0</v>
      </c>
      <c r="CL108" s="50">
        <v>0</v>
      </c>
      <c r="CM108" s="4">
        <v>0</v>
      </c>
      <c r="CN108" s="51">
        <f t="shared" si="70"/>
        <v>0</v>
      </c>
      <c r="CO108" s="50">
        <v>0</v>
      </c>
      <c r="CP108" s="4">
        <v>0</v>
      </c>
      <c r="CQ108" s="51">
        <v>0</v>
      </c>
      <c r="CR108" s="50">
        <v>0</v>
      </c>
      <c r="CS108" s="4">
        <v>0</v>
      </c>
      <c r="CT108" s="51">
        <v>0</v>
      </c>
      <c r="CU108" s="50">
        <v>0</v>
      </c>
      <c r="CV108" s="4">
        <v>0</v>
      </c>
      <c r="CW108" s="51">
        <v>0</v>
      </c>
      <c r="CX108" s="50">
        <v>0</v>
      </c>
      <c r="CY108" s="4">
        <v>0</v>
      </c>
      <c r="CZ108" s="51">
        <v>0</v>
      </c>
      <c r="DA108" s="50">
        <v>0</v>
      </c>
      <c r="DB108" s="4">
        <v>0</v>
      </c>
      <c r="DC108" s="51">
        <v>0</v>
      </c>
      <c r="DD108" s="50">
        <v>0</v>
      </c>
      <c r="DE108" s="4">
        <v>0</v>
      </c>
      <c r="DF108" s="51">
        <v>0</v>
      </c>
      <c r="DG108" s="50">
        <v>0</v>
      </c>
      <c r="DH108" s="4">
        <v>0</v>
      </c>
      <c r="DI108" s="51">
        <v>0</v>
      </c>
      <c r="DJ108" s="6">
        <f t="shared" si="71"/>
        <v>1113.4859999999999</v>
      </c>
      <c r="DK108" s="13">
        <f t="shared" si="72"/>
        <v>10448.16</v>
      </c>
    </row>
    <row r="109" spans="1:115" ht="15.75" thickBot="1" x14ac:dyDescent="0.3">
      <c r="A109" s="58"/>
      <c r="B109" s="59" t="s">
        <v>17</v>
      </c>
      <c r="C109" s="46">
        <f>SUM(C97:C108)</f>
        <v>7.1999999999999995E-2</v>
      </c>
      <c r="D109" s="35">
        <f>SUM(D97:D108)</f>
        <v>0.15</v>
      </c>
      <c r="E109" s="47"/>
      <c r="F109" s="46">
        <f>SUM(F97:F108)</f>
        <v>0</v>
      </c>
      <c r="G109" s="35">
        <f>SUM(G97:G108)</f>
        <v>0</v>
      </c>
      <c r="H109" s="47"/>
      <c r="I109" s="46">
        <f>SUM(I97:I108)</f>
        <v>0</v>
      </c>
      <c r="J109" s="35">
        <f>SUM(J97:J108)</f>
        <v>0</v>
      </c>
      <c r="K109" s="47"/>
      <c r="L109" s="46">
        <f>SUM(L97:L108)</f>
        <v>0</v>
      </c>
      <c r="M109" s="35">
        <f>SUM(M97:M108)</f>
        <v>0</v>
      </c>
      <c r="N109" s="47"/>
      <c r="O109" s="46">
        <f>SUM(O97:O108)</f>
        <v>0</v>
      </c>
      <c r="P109" s="35">
        <f>SUM(P97:P108)</f>
        <v>0</v>
      </c>
      <c r="Q109" s="47"/>
      <c r="R109" s="46">
        <f>SUM(R97:R108)</f>
        <v>11666.91</v>
      </c>
      <c r="S109" s="35">
        <f>SUM(S97:S108)</f>
        <v>105996.37</v>
      </c>
      <c r="T109" s="47"/>
      <c r="U109" s="46">
        <f>SUM(U97:U108)</f>
        <v>0</v>
      </c>
      <c r="V109" s="35">
        <f>SUM(V97:V108)</f>
        <v>0</v>
      </c>
      <c r="W109" s="47"/>
      <c r="X109" s="46">
        <f>SUM(X97:X108)</f>
        <v>0</v>
      </c>
      <c r="Y109" s="35">
        <f>SUM(Y97:Y108)</f>
        <v>0</v>
      </c>
      <c r="Z109" s="47"/>
      <c r="AA109" s="46">
        <f>SUM(AA97:AA108)</f>
        <v>0</v>
      </c>
      <c r="AB109" s="35">
        <f>SUM(AB97:AB108)</f>
        <v>0</v>
      </c>
      <c r="AC109" s="47"/>
      <c r="AD109" s="46">
        <f>SUM(AD97:AD108)</f>
        <v>0</v>
      </c>
      <c r="AE109" s="35">
        <f>SUM(AE97:AE108)</f>
        <v>0</v>
      </c>
      <c r="AF109" s="47"/>
      <c r="AG109" s="46">
        <f>SUM(AG97:AG108)</f>
        <v>5.0000000000000001E-3</v>
      </c>
      <c r="AH109" s="35">
        <f>SUM(AH97:AH108)</f>
        <v>0.89</v>
      </c>
      <c r="AI109" s="47"/>
      <c r="AJ109" s="46">
        <f>SUM(AJ97:AJ108)</f>
        <v>6</v>
      </c>
      <c r="AK109" s="35">
        <f>SUM(AK97:AK108)</f>
        <v>168.26</v>
      </c>
      <c r="AL109" s="47"/>
      <c r="AM109" s="46">
        <f>SUM(AM97:AM108)</f>
        <v>0</v>
      </c>
      <c r="AN109" s="35">
        <f>SUM(AN97:AN108)</f>
        <v>0</v>
      </c>
      <c r="AO109" s="47"/>
      <c r="AP109" s="46">
        <f>SUM(AP97:AP108)</f>
        <v>0</v>
      </c>
      <c r="AQ109" s="35">
        <f>SUM(AQ97:AQ108)</f>
        <v>0</v>
      </c>
      <c r="AR109" s="47"/>
      <c r="AS109" s="46">
        <f>SUM(AS97:AS108)</f>
        <v>0</v>
      </c>
      <c r="AT109" s="35">
        <f>SUM(AT97:AT108)</f>
        <v>0</v>
      </c>
      <c r="AU109" s="47"/>
      <c r="AV109" s="46">
        <f>SUM(AV97:AV108)</f>
        <v>168.5</v>
      </c>
      <c r="AW109" s="35">
        <f>SUM(AW97:AW108)</f>
        <v>2201.5300000000002</v>
      </c>
      <c r="AX109" s="47"/>
      <c r="AY109" s="46">
        <f>SUM(AY97:AY108)</f>
        <v>0</v>
      </c>
      <c r="AZ109" s="35">
        <f>SUM(AZ97:AZ108)</f>
        <v>0</v>
      </c>
      <c r="BA109" s="47"/>
      <c r="BB109" s="46">
        <f>SUM(BB97:BB108)</f>
        <v>0</v>
      </c>
      <c r="BC109" s="35">
        <f>SUM(BC97:BC108)</f>
        <v>0</v>
      </c>
      <c r="BD109" s="47"/>
      <c r="BE109" s="46">
        <f>SUM(BE97:BE108)</f>
        <v>0</v>
      </c>
      <c r="BF109" s="35">
        <f>SUM(BF97:BF108)</f>
        <v>0</v>
      </c>
      <c r="BG109" s="47"/>
      <c r="BH109" s="46">
        <f>SUM(BH97:BH108)</f>
        <v>4.7610000000000001</v>
      </c>
      <c r="BI109" s="35">
        <f>SUM(BI97:BI108)</f>
        <v>72.59</v>
      </c>
      <c r="BJ109" s="47"/>
      <c r="BK109" s="46">
        <f>SUM(BK97:BK108)</f>
        <v>96349.685000000012</v>
      </c>
      <c r="BL109" s="35">
        <f>SUM(BL97:BL108)</f>
        <v>501626.14999999997</v>
      </c>
      <c r="BM109" s="47"/>
      <c r="BN109" s="46">
        <f>SUM(BN97:BN108)</f>
        <v>0</v>
      </c>
      <c r="BO109" s="35">
        <f>SUM(BO97:BO108)</f>
        <v>0</v>
      </c>
      <c r="BP109" s="47"/>
      <c r="BQ109" s="46">
        <f>SUM(BQ97:BQ108)</f>
        <v>0</v>
      </c>
      <c r="BR109" s="35">
        <f>SUM(BR97:BR108)</f>
        <v>0</v>
      </c>
      <c r="BS109" s="47"/>
      <c r="BT109" s="46">
        <f>SUM(BT97:BT108)</f>
        <v>0</v>
      </c>
      <c r="BU109" s="35">
        <f>SUM(BU97:BU108)</f>
        <v>0</v>
      </c>
      <c r="BV109" s="47"/>
      <c r="BW109" s="46">
        <f>SUM(BW97:BW108)</f>
        <v>0</v>
      </c>
      <c r="BX109" s="35">
        <f>SUM(BX97:BX108)</f>
        <v>0</v>
      </c>
      <c r="BY109" s="47"/>
      <c r="BZ109" s="46">
        <f>SUM(BZ97:BZ108)</f>
        <v>39165.105000000003</v>
      </c>
      <c r="CA109" s="35">
        <f>SUM(CA97:CA108)</f>
        <v>252375.23</v>
      </c>
      <c r="CB109" s="47"/>
      <c r="CC109" s="46">
        <f>SUM(CC97:CC108)</f>
        <v>0</v>
      </c>
      <c r="CD109" s="35">
        <f>SUM(CD97:CD108)</f>
        <v>0</v>
      </c>
      <c r="CE109" s="47"/>
      <c r="CF109" s="46">
        <f>SUM(CF97:CF108)</f>
        <v>0</v>
      </c>
      <c r="CG109" s="35">
        <f>SUM(CG97:CG108)</f>
        <v>0</v>
      </c>
      <c r="CH109" s="47"/>
      <c r="CI109" s="46">
        <f>SUM(CI97:CI108)</f>
        <v>0</v>
      </c>
      <c r="CJ109" s="35">
        <f>SUM(CJ97:CJ108)</f>
        <v>0</v>
      </c>
      <c r="CK109" s="47"/>
      <c r="CL109" s="46">
        <f t="shared" ref="CL109:CM109" si="79">SUM(CL97:CL108)</f>
        <v>0</v>
      </c>
      <c r="CM109" s="35">
        <f t="shared" si="79"/>
        <v>0</v>
      </c>
      <c r="CN109" s="47"/>
      <c r="CO109" s="46">
        <f>SUM(CO97:CO108)</f>
        <v>0</v>
      </c>
      <c r="CP109" s="35">
        <f>SUM(CP97:CP108)</f>
        <v>0</v>
      </c>
      <c r="CQ109" s="47"/>
      <c r="CR109" s="46">
        <f>SUM(CR97:CR108)</f>
        <v>0</v>
      </c>
      <c r="CS109" s="35">
        <f>SUM(CS97:CS108)</f>
        <v>0</v>
      </c>
      <c r="CT109" s="47"/>
      <c r="CU109" s="46">
        <f>SUM(CU97:CU108)</f>
        <v>0</v>
      </c>
      <c r="CV109" s="35">
        <f>SUM(CV97:CV108)</f>
        <v>0</v>
      </c>
      <c r="CW109" s="47"/>
      <c r="CX109" s="46">
        <f>SUM(CX97:CX108)</f>
        <v>0</v>
      </c>
      <c r="CY109" s="35">
        <f>SUM(CY97:CY108)</f>
        <v>0</v>
      </c>
      <c r="CZ109" s="47"/>
      <c r="DA109" s="46">
        <f>SUM(DA97:DA108)</f>
        <v>0</v>
      </c>
      <c r="DB109" s="35">
        <f>SUM(DB97:DB108)</f>
        <v>0</v>
      </c>
      <c r="DC109" s="47"/>
      <c r="DD109" s="46">
        <f>SUM(DD97:DD108)</f>
        <v>0</v>
      </c>
      <c r="DE109" s="35">
        <f>SUM(DE97:DE108)</f>
        <v>0</v>
      </c>
      <c r="DF109" s="47"/>
      <c r="DG109" s="46">
        <f>SUM(DG97:DG108)</f>
        <v>0</v>
      </c>
      <c r="DH109" s="35">
        <f>SUM(DH97:DH108)</f>
        <v>0</v>
      </c>
      <c r="DI109" s="47"/>
      <c r="DJ109" s="36">
        <f t="shared" si="71"/>
        <v>147361.038</v>
      </c>
      <c r="DK109" s="37">
        <f t="shared" si="72"/>
        <v>862441.16999999993</v>
      </c>
    </row>
    <row r="110" spans="1:115" x14ac:dyDescent="0.25">
      <c r="A110" s="56">
        <v>2017</v>
      </c>
      <c r="B110" s="61" t="s">
        <v>5</v>
      </c>
      <c r="C110" s="48">
        <v>0</v>
      </c>
      <c r="D110" s="20">
        <v>0</v>
      </c>
      <c r="E110" s="51">
        <v>0</v>
      </c>
      <c r="F110" s="48">
        <v>0</v>
      </c>
      <c r="G110" s="20">
        <v>0</v>
      </c>
      <c r="H110" s="51">
        <v>0</v>
      </c>
      <c r="I110" s="48">
        <v>0</v>
      </c>
      <c r="J110" s="20">
        <v>0</v>
      </c>
      <c r="K110" s="51">
        <v>0</v>
      </c>
      <c r="L110" s="48">
        <v>0</v>
      </c>
      <c r="M110" s="20">
        <v>0</v>
      </c>
      <c r="N110" s="51">
        <v>0</v>
      </c>
      <c r="O110" s="48">
        <v>0</v>
      </c>
      <c r="P110" s="20">
        <v>0</v>
      </c>
      <c r="Q110" s="51">
        <v>0</v>
      </c>
      <c r="R110" s="48">
        <v>670</v>
      </c>
      <c r="S110" s="20">
        <v>5431.44</v>
      </c>
      <c r="T110" s="51">
        <f t="shared" ref="T110:T121" si="80">S110/R110*1000</f>
        <v>8106.6268656716411</v>
      </c>
      <c r="U110" s="48">
        <v>0</v>
      </c>
      <c r="V110" s="20">
        <v>0</v>
      </c>
      <c r="W110" s="51">
        <v>0</v>
      </c>
      <c r="X110" s="48">
        <v>0</v>
      </c>
      <c r="Y110" s="20">
        <v>0</v>
      </c>
      <c r="Z110" s="51">
        <v>0</v>
      </c>
      <c r="AA110" s="48">
        <v>0</v>
      </c>
      <c r="AB110" s="20">
        <v>0</v>
      </c>
      <c r="AC110" s="51">
        <v>0</v>
      </c>
      <c r="AD110" s="48">
        <v>0</v>
      </c>
      <c r="AE110" s="20">
        <v>0</v>
      </c>
      <c r="AF110" s="51">
        <v>0</v>
      </c>
      <c r="AG110" s="48">
        <v>0</v>
      </c>
      <c r="AH110" s="20">
        <v>0</v>
      </c>
      <c r="AI110" s="51">
        <v>0</v>
      </c>
      <c r="AJ110" s="48">
        <v>2</v>
      </c>
      <c r="AK110" s="20">
        <v>50.25</v>
      </c>
      <c r="AL110" s="51">
        <f t="shared" ref="AL110:AL119" si="81">AK110/AJ110*1000</f>
        <v>25125</v>
      </c>
      <c r="AM110" s="48">
        <v>0</v>
      </c>
      <c r="AN110" s="20">
        <v>0</v>
      </c>
      <c r="AO110" s="51">
        <v>0</v>
      </c>
      <c r="AP110" s="48">
        <v>0</v>
      </c>
      <c r="AQ110" s="20">
        <v>0</v>
      </c>
      <c r="AR110" s="51">
        <v>0</v>
      </c>
      <c r="AS110" s="48">
        <v>0</v>
      </c>
      <c r="AT110" s="20">
        <v>0</v>
      </c>
      <c r="AU110" s="51">
        <v>0</v>
      </c>
      <c r="AV110" s="48">
        <v>138</v>
      </c>
      <c r="AW110" s="20">
        <v>1759.49</v>
      </c>
      <c r="AX110" s="51">
        <f t="shared" ref="AX110:AX115" si="82">AW110/AV110*1000</f>
        <v>12749.927536231884</v>
      </c>
      <c r="AY110" s="48">
        <v>0</v>
      </c>
      <c r="AZ110" s="20">
        <v>0</v>
      </c>
      <c r="BA110" s="51">
        <v>0</v>
      </c>
      <c r="BB110" s="48">
        <v>0</v>
      </c>
      <c r="BC110" s="20">
        <v>0</v>
      </c>
      <c r="BD110" s="51">
        <v>0</v>
      </c>
      <c r="BE110" s="48">
        <v>0</v>
      </c>
      <c r="BF110" s="20">
        <v>0</v>
      </c>
      <c r="BG110" s="51">
        <v>0</v>
      </c>
      <c r="BH110" s="48">
        <v>0</v>
      </c>
      <c r="BI110" s="20">
        <v>0</v>
      </c>
      <c r="BJ110" s="51">
        <v>0</v>
      </c>
      <c r="BK110" s="48">
        <v>0</v>
      </c>
      <c r="BL110" s="20">
        <v>0</v>
      </c>
      <c r="BM110" s="51">
        <v>0</v>
      </c>
      <c r="BN110" s="48">
        <v>0</v>
      </c>
      <c r="BO110" s="20">
        <v>0</v>
      </c>
      <c r="BP110" s="51">
        <v>0</v>
      </c>
      <c r="BQ110" s="48">
        <v>0</v>
      </c>
      <c r="BR110" s="20">
        <v>0</v>
      </c>
      <c r="BS110" s="51">
        <v>0</v>
      </c>
      <c r="BT110" s="48">
        <v>0</v>
      </c>
      <c r="BU110" s="20">
        <v>0</v>
      </c>
      <c r="BV110" s="51">
        <v>0</v>
      </c>
      <c r="BW110" s="48">
        <v>0</v>
      </c>
      <c r="BX110" s="20">
        <v>0</v>
      </c>
      <c r="BY110" s="51">
        <v>0</v>
      </c>
      <c r="BZ110" s="48">
        <v>19800</v>
      </c>
      <c r="CA110" s="20">
        <v>89690.05</v>
      </c>
      <c r="CB110" s="51">
        <f t="shared" ref="CB110:CB121" si="83">CA110/BZ110*1000</f>
        <v>4529.8005050505053</v>
      </c>
      <c r="CC110" s="48">
        <v>0</v>
      </c>
      <c r="CD110" s="20">
        <v>0</v>
      </c>
      <c r="CE110" s="51">
        <v>0</v>
      </c>
      <c r="CF110" s="48">
        <v>0</v>
      </c>
      <c r="CG110" s="20">
        <v>0</v>
      </c>
      <c r="CH110" s="51">
        <v>0</v>
      </c>
      <c r="CI110" s="48">
        <v>0</v>
      </c>
      <c r="CJ110" s="20">
        <v>0</v>
      </c>
      <c r="CK110" s="51">
        <v>0</v>
      </c>
      <c r="CL110" s="48">
        <v>0</v>
      </c>
      <c r="CM110" s="20">
        <v>0</v>
      </c>
      <c r="CN110" s="51">
        <f t="shared" ref="CN110:CN161" si="84">IF(CL110=0,0,CM110/CL110*1000)</f>
        <v>0</v>
      </c>
      <c r="CO110" s="48">
        <v>0</v>
      </c>
      <c r="CP110" s="20">
        <v>0</v>
      </c>
      <c r="CQ110" s="51">
        <v>0</v>
      </c>
      <c r="CR110" s="48">
        <v>0</v>
      </c>
      <c r="CS110" s="20">
        <v>0</v>
      </c>
      <c r="CT110" s="51">
        <v>0</v>
      </c>
      <c r="CU110" s="48">
        <v>0</v>
      </c>
      <c r="CV110" s="20">
        <v>0</v>
      </c>
      <c r="CW110" s="51">
        <v>0</v>
      </c>
      <c r="CX110" s="48">
        <v>0</v>
      </c>
      <c r="CY110" s="20">
        <v>0</v>
      </c>
      <c r="CZ110" s="51">
        <v>0</v>
      </c>
      <c r="DA110" s="48">
        <v>0</v>
      </c>
      <c r="DB110" s="20">
        <v>0</v>
      </c>
      <c r="DC110" s="51">
        <v>0</v>
      </c>
      <c r="DD110" s="50">
        <v>0</v>
      </c>
      <c r="DE110" s="4">
        <v>0</v>
      </c>
      <c r="DF110" s="51">
        <v>0</v>
      </c>
      <c r="DG110" s="48">
        <v>0</v>
      </c>
      <c r="DH110" s="20">
        <v>0</v>
      </c>
      <c r="DI110" s="51">
        <v>0</v>
      </c>
      <c r="DJ110" s="6">
        <f t="shared" ref="DJ110:DJ122" si="85">I110+L110+O110+R110+AD110+AG110+AJ110+AM110+AP110+AV110+BK110+BN110+BQ110+BT110+BW110+BZ110+CC110+CF110+DG110+AS110+AA110+BE110+CX110+C110+BH110+DA110</f>
        <v>20610</v>
      </c>
      <c r="DK110" s="13">
        <f t="shared" ref="DK110:DK122" si="86">J110+M110+P110+S110+AE110+AH110+AK110+AN110+AQ110+AW110+BL110+BO110+BR110+BU110+BX110+CA110+CD110+CG110+DH110+AT110+AB110+BF110+CY110+D110+BI110+DB110</f>
        <v>96931.23</v>
      </c>
    </row>
    <row r="111" spans="1:115" x14ac:dyDescent="0.25">
      <c r="A111" s="56">
        <v>2017</v>
      </c>
      <c r="B111" s="62" t="s">
        <v>6</v>
      </c>
      <c r="C111" s="50">
        <v>0</v>
      </c>
      <c r="D111" s="4">
        <v>0</v>
      </c>
      <c r="E111" s="51">
        <v>0</v>
      </c>
      <c r="F111" s="50">
        <v>0</v>
      </c>
      <c r="G111" s="4">
        <v>0</v>
      </c>
      <c r="H111" s="51">
        <v>0</v>
      </c>
      <c r="I111" s="50">
        <v>0</v>
      </c>
      <c r="J111" s="4">
        <v>0</v>
      </c>
      <c r="K111" s="51">
        <v>0</v>
      </c>
      <c r="L111" s="50">
        <v>0</v>
      </c>
      <c r="M111" s="4">
        <v>0</v>
      </c>
      <c r="N111" s="51">
        <v>0</v>
      </c>
      <c r="O111" s="50">
        <v>0</v>
      </c>
      <c r="P111" s="4">
        <v>0</v>
      </c>
      <c r="Q111" s="51">
        <v>0</v>
      </c>
      <c r="R111" s="50">
        <v>174.8</v>
      </c>
      <c r="S111" s="4">
        <v>1841.23</v>
      </c>
      <c r="T111" s="51">
        <f t="shared" si="80"/>
        <v>10533.352402745995</v>
      </c>
      <c r="U111" s="50">
        <v>0</v>
      </c>
      <c r="V111" s="4">
        <v>0</v>
      </c>
      <c r="W111" s="51">
        <v>0</v>
      </c>
      <c r="X111" s="50">
        <v>0</v>
      </c>
      <c r="Y111" s="4">
        <v>0</v>
      </c>
      <c r="Z111" s="51">
        <v>0</v>
      </c>
      <c r="AA111" s="50">
        <v>0</v>
      </c>
      <c r="AB111" s="4">
        <v>0</v>
      </c>
      <c r="AC111" s="51">
        <v>0</v>
      </c>
      <c r="AD111" s="50">
        <v>0</v>
      </c>
      <c r="AE111" s="4">
        <v>0</v>
      </c>
      <c r="AF111" s="51">
        <v>0</v>
      </c>
      <c r="AG111" s="50">
        <v>0</v>
      </c>
      <c r="AH111" s="4">
        <v>0</v>
      </c>
      <c r="AI111" s="51">
        <v>0</v>
      </c>
      <c r="AJ111" s="50">
        <v>0</v>
      </c>
      <c r="AK111" s="4">
        <v>0</v>
      </c>
      <c r="AL111" s="51">
        <v>0</v>
      </c>
      <c r="AM111" s="50">
        <v>0</v>
      </c>
      <c r="AN111" s="4">
        <v>0</v>
      </c>
      <c r="AO111" s="51">
        <v>0</v>
      </c>
      <c r="AP111" s="50">
        <v>0</v>
      </c>
      <c r="AQ111" s="4">
        <v>0</v>
      </c>
      <c r="AR111" s="51">
        <v>0</v>
      </c>
      <c r="AS111" s="50">
        <v>0</v>
      </c>
      <c r="AT111" s="4">
        <v>0</v>
      </c>
      <c r="AU111" s="51">
        <v>0</v>
      </c>
      <c r="AV111" s="50">
        <v>0</v>
      </c>
      <c r="AW111" s="4">
        <v>0</v>
      </c>
      <c r="AX111" s="51">
        <v>0</v>
      </c>
      <c r="AY111" s="50">
        <v>0</v>
      </c>
      <c r="AZ111" s="4">
        <v>0</v>
      </c>
      <c r="BA111" s="51">
        <v>0</v>
      </c>
      <c r="BB111" s="50">
        <v>0</v>
      </c>
      <c r="BC111" s="4">
        <v>0</v>
      </c>
      <c r="BD111" s="51">
        <v>0</v>
      </c>
      <c r="BE111" s="50">
        <v>0</v>
      </c>
      <c r="BF111" s="4">
        <v>0</v>
      </c>
      <c r="BG111" s="51">
        <v>0</v>
      </c>
      <c r="BH111" s="50">
        <v>0</v>
      </c>
      <c r="BI111" s="4">
        <v>0</v>
      </c>
      <c r="BJ111" s="51">
        <v>0</v>
      </c>
      <c r="BK111" s="50">
        <v>0</v>
      </c>
      <c r="BL111" s="4">
        <v>0</v>
      </c>
      <c r="BM111" s="51">
        <v>0</v>
      </c>
      <c r="BN111" s="50">
        <v>0</v>
      </c>
      <c r="BO111" s="4">
        <v>0</v>
      </c>
      <c r="BP111" s="51">
        <v>0</v>
      </c>
      <c r="BQ111" s="50">
        <v>0</v>
      </c>
      <c r="BR111" s="4">
        <v>0</v>
      </c>
      <c r="BS111" s="51">
        <v>0</v>
      </c>
      <c r="BT111" s="50">
        <v>0</v>
      </c>
      <c r="BU111" s="4">
        <v>0</v>
      </c>
      <c r="BV111" s="51">
        <v>0</v>
      </c>
      <c r="BW111" s="50">
        <v>0</v>
      </c>
      <c r="BX111" s="4">
        <v>0</v>
      </c>
      <c r="BY111" s="51">
        <v>0</v>
      </c>
      <c r="BZ111" s="50">
        <v>44716.2</v>
      </c>
      <c r="CA111" s="4">
        <v>205446.43</v>
      </c>
      <c r="CB111" s="51">
        <f t="shared" si="83"/>
        <v>4594.451898864394</v>
      </c>
      <c r="CC111" s="50">
        <v>0</v>
      </c>
      <c r="CD111" s="4">
        <v>0</v>
      </c>
      <c r="CE111" s="51">
        <v>0</v>
      </c>
      <c r="CF111" s="50">
        <v>0</v>
      </c>
      <c r="CG111" s="4">
        <v>0</v>
      </c>
      <c r="CH111" s="51">
        <v>0</v>
      </c>
      <c r="CI111" s="50">
        <v>0</v>
      </c>
      <c r="CJ111" s="4">
        <v>0</v>
      </c>
      <c r="CK111" s="51">
        <v>0</v>
      </c>
      <c r="CL111" s="50">
        <v>0</v>
      </c>
      <c r="CM111" s="4">
        <v>0</v>
      </c>
      <c r="CN111" s="51">
        <f t="shared" si="84"/>
        <v>0</v>
      </c>
      <c r="CO111" s="50">
        <v>0</v>
      </c>
      <c r="CP111" s="4">
        <v>0</v>
      </c>
      <c r="CQ111" s="51">
        <v>0</v>
      </c>
      <c r="CR111" s="50">
        <v>0</v>
      </c>
      <c r="CS111" s="4">
        <v>0</v>
      </c>
      <c r="CT111" s="51">
        <v>0</v>
      </c>
      <c r="CU111" s="50">
        <v>0</v>
      </c>
      <c r="CV111" s="4">
        <v>0</v>
      </c>
      <c r="CW111" s="51">
        <v>0</v>
      </c>
      <c r="CX111" s="50">
        <v>0</v>
      </c>
      <c r="CY111" s="4">
        <v>0</v>
      </c>
      <c r="CZ111" s="51">
        <v>0</v>
      </c>
      <c r="DA111" s="50">
        <v>0</v>
      </c>
      <c r="DB111" s="4">
        <v>0</v>
      </c>
      <c r="DC111" s="51">
        <v>0</v>
      </c>
      <c r="DD111" s="50">
        <v>0</v>
      </c>
      <c r="DE111" s="4">
        <v>0</v>
      </c>
      <c r="DF111" s="51">
        <v>0</v>
      </c>
      <c r="DG111" s="50">
        <v>0</v>
      </c>
      <c r="DH111" s="4">
        <v>0</v>
      </c>
      <c r="DI111" s="51">
        <v>0</v>
      </c>
      <c r="DJ111" s="6">
        <f t="shared" si="85"/>
        <v>44891</v>
      </c>
      <c r="DK111" s="13">
        <f t="shared" si="86"/>
        <v>207287.66</v>
      </c>
    </row>
    <row r="112" spans="1:115" x14ac:dyDescent="0.25">
      <c r="A112" s="56">
        <v>2017</v>
      </c>
      <c r="B112" s="62" t="s">
        <v>7</v>
      </c>
      <c r="C112" s="50">
        <v>0</v>
      </c>
      <c r="D112" s="4">
        <v>0</v>
      </c>
      <c r="E112" s="51">
        <v>0</v>
      </c>
      <c r="F112" s="50">
        <v>0</v>
      </c>
      <c r="G112" s="4">
        <v>0</v>
      </c>
      <c r="H112" s="51">
        <v>0</v>
      </c>
      <c r="I112" s="50">
        <v>0</v>
      </c>
      <c r="J112" s="4">
        <v>0</v>
      </c>
      <c r="K112" s="51">
        <v>0</v>
      </c>
      <c r="L112" s="50">
        <v>0</v>
      </c>
      <c r="M112" s="4">
        <v>0</v>
      </c>
      <c r="N112" s="51">
        <v>0</v>
      </c>
      <c r="O112" s="50">
        <v>0</v>
      </c>
      <c r="P112" s="4">
        <v>0</v>
      </c>
      <c r="Q112" s="51">
        <v>0</v>
      </c>
      <c r="R112" s="50">
        <v>934</v>
      </c>
      <c r="S112" s="4">
        <v>7492.19</v>
      </c>
      <c r="T112" s="51">
        <f t="shared" si="80"/>
        <v>8021.6167023554608</v>
      </c>
      <c r="U112" s="50">
        <v>0</v>
      </c>
      <c r="V112" s="4">
        <v>0</v>
      </c>
      <c r="W112" s="51">
        <v>0</v>
      </c>
      <c r="X112" s="50">
        <v>0</v>
      </c>
      <c r="Y112" s="4">
        <v>0</v>
      </c>
      <c r="Z112" s="51">
        <v>0</v>
      </c>
      <c r="AA112" s="50">
        <v>0</v>
      </c>
      <c r="AB112" s="4">
        <v>0</v>
      </c>
      <c r="AC112" s="51">
        <v>0</v>
      </c>
      <c r="AD112" s="50">
        <v>0</v>
      </c>
      <c r="AE112" s="4">
        <v>0</v>
      </c>
      <c r="AF112" s="51">
        <v>0</v>
      </c>
      <c r="AG112" s="50">
        <v>0</v>
      </c>
      <c r="AH112" s="4">
        <v>0</v>
      </c>
      <c r="AI112" s="51">
        <v>0</v>
      </c>
      <c r="AJ112" s="50">
        <v>0</v>
      </c>
      <c r="AK112" s="4">
        <v>0</v>
      </c>
      <c r="AL112" s="51">
        <v>0</v>
      </c>
      <c r="AM112" s="50">
        <v>0</v>
      </c>
      <c r="AN112" s="4">
        <v>0</v>
      </c>
      <c r="AO112" s="51">
        <v>0</v>
      </c>
      <c r="AP112" s="50">
        <v>0</v>
      </c>
      <c r="AQ112" s="4">
        <v>0</v>
      </c>
      <c r="AR112" s="51">
        <v>0</v>
      </c>
      <c r="AS112" s="50">
        <v>0</v>
      </c>
      <c r="AT112" s="4">
        <v>0</v>
      </c>
      <c r="AU112" s="51">
        <v>0</v>
      </c>
      <c r="AV112" s="50">
        <v>0</v>
      </c>
      <c r="AW112" s="4">
        <v>0</v>
      </c>
      <c r="AX112" s="51">
        <v>0</v>
      </c>
      <c r="AY112" s="50">
        <v>0</v>
      </c>
      <c r="AZ112" s="4">
        <v>0</v>
      </c>
      <c r="BA112" s="51">
        <v>0</v>
      </c>
      <c r="BB112" s="50">
        <v>0</v>
      </c>
      <c r="BC112" s="4">
        <v>0</v>
      </c>
      <c r="BD112" s="51">
        <v>0</v>
      </c>
      <c r="BE112" s="50">
        <v>0</v>
      </c>
      <c r="BF112" s="4">
        <v>0</v>
      </c>
      <c r="BG112" s="51">
        <v>0</v>
      </c>
      <c r="BH112" s="50">
        <v>0</v>
      </c>
      <c r="BI112" s="4">
        <v>0</v>
      </c>
      <c r="BJ112" s="51">
        <v>0</v>
      </c>
      <c r="BK112" s="50">
        <v>0</v>
      </c>
      <c r="BL112" s="4">
        <v>0</v>
      </c>
      <c r="BM112" s="51">
        <v>0</v>
      </c>
      <c r="BN112" s="50">
        <v>0</v>
      </c>
      <c r="BO112" s="4">
        <v>0</v>
      </c>
      <c r="BP112" s="51">
        <v>0</v>
      </c>
      <c r="BQ112" s="50">
        <v>0</v>
      </c>
      <c r="BR112" s="4">
        <v>0</v>
      </c>
      <c r="BS112" s="51">
        <v>0</v>
      </c>
      <c r="BT112" s="50">
        <v>0</v>
      </c>
      <c r="BU112" s="4">
        <v>0</v>
      </c>
      <c r="BV112" s="51">
        <v>0</v>
      </c>
      <c r="BW112" s="50">
        <v>0</v>
      </c>
      <c r="BX112" s="4">
        <v>0</v>
      </c>
      <c r="BY112" s="51">
        <v>0</v>
      </c>
      <c r="BZ112" s="50">
        <v>11555</v>
      </c>
      <c r="CA112" s="4">
        <v>53023.55</v>
      </c>
      <c r="CB112" s="51">
        <f t="shared" si="83"/>
        <v>4588.7970575508434</v>
      </c>
      <c r="CC112" s="50">
        <v>0</v>
      </c>
      <c r="CD112" s="4">
        <v>0</v>
      </c>
      <c r="CE112" s="51">
        <v>0</v>
      </c>
      <c r="CF112" s="50">
        <v>0</v>
      </c>
      <c r="CG112" s="4">
        <v>0</v>
      </c>
      <c r="CH112" s="51">
        <v>0</v>
      </c>
      <c r="CI112" s="50">
        <v>0</v>
      </c>
      <c r="CJ112" s="4">
        <v>0</v>
      </c>
      <c r="CK112" s="51">
        <v>0</v>
      </c>
      <c r="CL112" s="50">
        <v>0</v>
      </c>
      <c r="CM112" s="4">
        <v>0</v>
      </c>
      <c r="CN112" s="51">
        <f t="shared" si="84"/>
        <v>0</v>
      </c>
      <c r="CO112" s="50">
        <v>0</v>
      </c>
      <c r="CP112" s="4">
        <v>0</v>
      </c>
      <c r="CQ112" s="51">
        <v>0</v>
      </c>
      <c r="CR112" s="50">
        <v>0</v>
      </c>
      <c r="CS112" s="4">
        <v>0</v>
      </c>
      <c r="CT112" s="51">
        <v>0</v>
      </c>
      <c r="CU112" s="50">
        <v>0</v>
      </c>
      <c r="CV112" s="4">
        <v>0</v>
      </c>
      <c r="CW112" s="51">
        <v>0</v>
      </c>
      <c r="CX112" s="50">
        <v>0</v>
      </c>
      <c r="CY112" s="4">
        <v>0</v>
      </c>
      <c r="CZ112" s="51">
        <v>0</v>
      </c>
      <c r="DA112" s="50">
        <v>0</v>
      </c>
      <c r="DB112" s="4">
        <v>0</v>
      </c>
      <c r="DC112" s="51">
        <v>0</v>
      </c>
      <c r="DD112" s="50">
        <v>0</v>
      </c>
      <c r="DE112" s="4">
        <v>0</v>
      </c>
      <c r="DF112" s="51">
        <v>0</v>
      </c>
      <c r="DG112" s="50">
        <v>5.3999999999999999E-2</v>
      </c>
      <c r="DH112" s="4">
        <v>17.23</v>
      </c>
      <c r="DI112" s="51">
        <f t="shared" ref="DI112:DI115" si="87">DH112/DG112*1000</f>
        <v>319074.0740740741</v>
      </c>
      <c r="DJ112" s="6">
        <f t="shared" si="85"/>
        <v>12489.054</v>
      </c>
      <c r="DK112" s="13">
        <f t="shared" si="86"/>
        <v>60532.970000000008</v>
      </c>
    </row>
    <row r="113" spans="1:115" x14ac:dyDescent="0.25">
      <c r="A113" s="56">
        <v>2017</v>
      </c>
      <c r="B113" s="62" t="s">
        <v>8</v>
      </c>
      <c r="C113" s="50">
        <v>0</v>
      </c>
      <c r="D113" s="4">
        <v>0</v>
      </c>
      <c r="E113" s="51">
        <v>0</v>
      </c>
      <c r="F113" s="50">
        <v>0</v>
      </c>
      <c r="G113" s="4">
        <v>0</v>
      </c>
      <c r="H113" s="51">
        <v>0</v>
      </c>
      <c r="I113" s="50">
        <v>0</v>
      </c>
      <c r="J113" s="4">
        <v>0</v>
      </c>
      <c r="K113" s="51">
        <v>0</v>
      </c>
      <c r="L113" s="50">
        <v>0</v>
      </c>
      <c r="M113" s="4">
        <v>0</v>
      </c>
      <c r="N113" s="51">
        <v>0</v>
      </c>
      <c r="O113" s="50">
        <v>0</v>
      </c>
      <c r="P113" s="4">
        <v>0</v>
      </c>
      <c r="Q113" s="51">
        <v>0</v>
      </c>
      <c r="R113" s="50">
        <v>350</v>
      </c>
      <c r="S113" s="4">
        <v>2660.35</v>
      </c>
      <c r="T113" s="51">
        <f t="shared" si="80"/>
        <v>7601</v>
      </c>
      <c r="U113" s="50">
        <v>0</v>
      </c>
      <c r="V113" s="4">
        <v>0</v>
      </c>
      <c r="W113" s="51">
        <v>0</v>
      </c>
      <c r="X113" s="50">
        <v>0</v>
      </c>
      <c r="Y113" s="4">
        <v>0</v>
      </c>
      <c r="Z113" s="51">
        <v>0</v>
      </c>
      <c r="AA113" s="50">
        <v>0</v>
      </c>
      <c r="AB113" s="4">
        <v>0</v>
      </c>
      <c r="AC113" s="51">
        <v>0</v>
      </c>
      <c r="AD113" s="50">
        <v>0</v>
      </c>
      <c r="AE113" s="4">
        <v>0</v>
      </c>
      <c r="AF113" s="51">
        <v>0</v>
      </c>
      <c r="AG113" s="50">
        <v>0</v>
      </c>
      <c r="AH113" s="4">
        <v>0</v>
      </c>
      <c r="AI113" s="51">
        <v>0</v>
      </c>
      <c r="AJ113" s="50">
        <v>4</v>
      </c>
      <c r="AK113" s="4">
        <v>94.72</v>
      </c>
      <c r="AL113" s="51">
        <f t="shared" si="81"/>
        <v>23680</v>
      </c>
      <c r="AM113" s="50">
        <v>0</v>
      </c>
      <c r="AN113" s="4">
        <v>0</v>
      </c>
      <c r="AO113" s="51">
        <v>0</v>
      </c>
      <c r="AP113" s="50">
        <v>0</v>
      </c>
      <c r="AQ113" s="4">
        <v>0</v>
      </c>
      <c r="AR113" s="51">
        <v>0</v>
      </c>
      <c r="AS113" s="50">
        <v>0</v>
      </c>
      <c r="AT113" s="4">
        <v>0</v>
      </c>
      <c r="AU113" s="51">
        <v>0</v>
      </c>
      <c r="AV113" s="50">
        <v>0</v>
      </c>
      <c r="AW113" s="4">
        <v>0</v>
      </c>
      <c r="AX113" s="51">
        <v>0</v>
      </c>
      <c r="AY113" s="50">
        <v>0</v>
      </c>
      <c r="AZ113" s="4">
        <v>0</v>
      </c>
      <c r="BA113" s="51">
        <v>0</v>
      </c>
      <c r="BB113" s="50">
        <v>0</v>
      </c>
      <c r="BC113" s="4">
        <v>0</v>
      </c>
      <c r="BD113" s="51">
        <v>0</v>
      </c>
      <c r="BE113" s="50">
        <v>0</v>
      </c>
      <c r="BF113" s="4">
        <v>0</v>
      </c>
      <c r="BG113" s="51">
        <v>0</v>
      </c>
      <c r="BH113" s="50">
        <v>0</v>
      </c>
      <c r="BI113" s="4">
        <v>0</v>
      </c>
      <c r="BJ113" s="51">
        <v>0</v>
      </c>
      <c r="BK113" s="50">
        <v>0</v>
      </c>
      <c r="BL113" s="4">
        <v>0</v>
      </c>
      <c r="BM113" s="51">
        <v>0</v>
      </c>
      <c r="BN113" s="50">
        <v>0</v>
      </c>
      <c r="BO113" s="4">
        <v>0</v>
      </c>
      <c r="BP113" s="51">
        <v>0</v>
      </c>
      <c r="BQ113" s="50">
        <v>0</v>
      </c>
      <c r="BR113" s="4">
        <v>0</v>
      </c>
      <c r="BS113" s="51">
        <v>0</v>
      </c>
      <c r="BT113" s="50">
        <v>0</v>
      </c>
      <c r="BU113" s="4">
        <v>0</v>
      </c>
      <c r="BV113" s="51">
        <v>0</v>
      </c>
      <c r="BW113" s="50">
        <v>0</v>
      </c>
      <c r="BX113" s="4">
        <v>0</v>
      </c>
      <c r="BY113" s="51">
        <v>0</v>
      </c>
      <c r="BZ113" s="50">
        <v>0</v>
      </c>
      <c r="CA113" s="4">
        <v>0</v>
      </c>
      <c r="CB113" s="51">
        <v>0</v>
      </c>
      <c r="CC113" s="50">
        <v>0</v>
      </c>
      <c r="CD113" s="4">
        <v>0</v>
      </c>
      <c r="CE113" s="51">
        <v>0</v>
      </c>
      <c r="CF113" s="50">
        <v>0</v>
      </c>
      <c r="CG113" s="4">
        <v>0</v>
      </c>
      <c r="CH113" s="51">
        <v>0</v>
      </c>
      <c r="CI113" s="50">
        <v>0</v>
      </c>
      <c r="CJ113" s="4">
        <v>0</v>
      </c>
      <c r="CK113" s="51">
        <v>0</v>
      </c>
      <c r="CL113" s="50">
        <v>0</v>
      </c>
      <c r="CM113" s="4">
        <v>0</v>
      </c>
      <c r="CN113" s="51">
        <f t="shared" si="84"/>
        <v>0</v>
      </c>
      <c r="CO113" s="50">
        <v>0</v>
      </c>
      <c r="CP113" s="4">
        <v>0</v>
      </c>
      <c r="CQ113" s="51">
        <v>0</v>
      </c>
      <c r="CR113" s="50">
        <v>0</v>
      </c>
      <c r="CS113" s="4">
        <v>0</v>
      </c>
      <c r="CT113" s="51">
        <v>0</v>
      </c>
      <c r="CU113" s="50">
        <v>0</v>
      </c>
      <c r="CV113" s="4">
        <v>0</v>
      </c>
      <c r="CW113" s="51">
        <v>0</v>
      </c>
      <c r="CX113" s="50">
        <v>0</v>
      </c>
      <c r="CY113" s="4">
        <v>0</v>
      </c>
      <c r="CZ113" s="51">
        <v>0</v>
      </c>
      <c r="DA113" s="50">
        <v>0</v>
      </c>
      <c r="DB113" s="4">
        <v>0</v>
      </c>
      <c r="DC113" s="51">
        <v>0</v>
      </c>
      <c r="DD113" s="50">
        <v>0</v>
      </c>
      <c r="DE113" s="4">
        <v>0</v>
      </c>
      <c r="DF113" s="51">
        <v>0</v>
      </c>
      <c r="DG113" s="50">
        <v>0</v>
      </c>
      <c r="DH113" s="4">
        <v>0</v>
      </c>
      <c r="DI113" s="51">
        <v>0</v>
      </c>
      <c r="DJ113" s="6">
        <f t="shared" si="85"/>
        <v>354</v>
      </c>
      <c r="DK113" s="13">
        <f t="shared" si="86"/>
        <v>2755.0699999999997</v>
      </c>
    </row>
    <row r="114" spans="1:115" x14ac:dyDescent="0.25">
      <c r="A114" s="56">
        <v>2017</v>
      </c>
      <c r="B114" s="62" t="s">
        <v>9</v>
      </c>
      <c r="C114" s="50">
        <v>0</v>
      </c>
      <c r="D114" s="4">
        <v>0</v>
      </c>
      <c r="E114" s="51">
        <v>0</v>
      </c>
      <c r="F114" s="50">
        <v>0</v>
      </c>
      <c r="G114" s="4">
        <v>0</v>
      </c>
      <c r="H114" s="51">
        <v>0</v>
      </c>
      <c r="I114" s="50">
        <v>0</v>
      </c>
      <c r="J114" s="4">
        <v>0</v>
      </c>
      <c r="K114" s="51">
        <v>0</v>
      </c>
      <c r="L114" s="50">
        <v>0</v>
      </c>
      <c r="M114" s="4">
        <v>0</v>
      </c>
      <c r="N114" s="51">
        <v>0</v>
      </c>
      <c r="O114" s="50">
        <v>0</v>
      </c>
      <c r="P114" s="4">
        <v>0</v>
      </c>
      <c r="Q114" s="51">
        <v>0</v>
      </c>
      <c r="R114" s="50">
        <v>649.97500000000002</v>
      </c>
      <c r="S114" s="4">
        <v>5410.2</v>
      </c>
      <c r="T114" s="51">
        <f t="shared" si="80"/>
        <v>8323.7047578753027</v>
      </c>
      <c r="U114" s="50">
        <v>0</v>
      </c>
      <c r="V114" s="4">
        <v>0</v>
      </c>
      <c r="W114" s="51">
        <v>0</v>
      </c>
      <c r="X114" s="50">
        <v>0</v>
      </c>
      <c r="Y114" s="4">
        <v>0</v>
      </c>
      <c r="Z114" s="51">
        <v>0</v>
      </c>
      <c r="AA114" s="50">
        <v>0</v>
      </c>
      <c r="AB114" s="4">
        <v>0</v>
      </c>
      <c r="AC114" s="51">
        <v>0</v>
      </c>
      <c r="AD114" s="50">
        <v>0</v>
      </c>
      <c r="AE114" s="4">
        <v>0</v>
      </c>
      <c r="AF114" s="51">
        <v>0</v>
      </c>
      <c r="AG114" s="50">
        <v>0</v>
      </c>
      <c r="AH114" s="4">
        <v>0</v>
      </c>
      <c r="AI114" s="51">
        <v>0</v>
      </c>
      <c r="AJ114" s="50">
        <v>0</v>
      </c>
      <c r="AK114" s="4">
        <v>0</v>
      </c>
      <c r="AL114" s="51">
        <v>0</v>
      </c>
      <c r="AM114" s="50">
        <v>0</v>
      </c>
      <c r="AN114" s="4">
        <v>0</v>
      </c>
      <c r="AO114" s="51">
        <v>0</v>
      </c>
      <c r="AP114" s="50">
        <v>0</v>
      </c>
      <c r="AQ114" s="4">
        <v>0</v>
      </c>
      <c r="AR114" s="51">
        <v>0</v>
      </c>
      <c r="AS114" s="50">
        <v>0</v>
      </c>
      <c r="AT114" s="4">
        <v>0</v>
      </c>
      <c r="AU114" s="51">
        <v>0</v>
      </c>
      <c r="AV114" s="50">
        <v>0</v>
      </c>
      <c r="AW114" s="4">
        <v>0</v>
      </c>
      <c r="AX114" s="51">
        <v>0</v>
      </c>
      <c r="AY114" s="50">
        <v>0</v>
      </c>
      <c r="AZ114" s="4">
        <v>0</v>
      </c>
      <c r="BA114" s="51">
        <v>0</v>
      </c>
      <c r="BB114" s="50">
        <v>0</v>
      </c>
      <c r="BC114" s="4">
        <v>0</v>
      </c>
      <c r="BD114" s="51">
        <v>0</v>
      </c>
      <c r="BE114" s="50">
        <v>0</v>
      </c>
      <c r="BF114" s="4">
        <v>0</v>
      </c>
      <c r="BG114" s="51">
        <v>0</v>
      </c>
      <c r="BH114" s="50">
        <v>0</v>
      </c>
      <c r="BI114" s="4">
        <v>0</v>
      </c>
      <c r="BJ114" s="51">
        <v>0</v>
      </c>
      <c r="BK114" s="50">
        <v>0</v>
      </c>
      <c r="BL114" s="4">
        <v>0</v>
      </c>
      <c r="BM114" s="51">
        <v>0</v>
      </c>
      <c r="BN114" s="50">
        <v>0</v>
      </c>
      <c r="BO114" s="4">
        <v>0</v>
      </c>
      <c r="BP114" s="51">
        <v>0</v>
      </c>
      <c r="BQ114" s="50">
        <v>0</v>
      </c>
      <c r="BR114" s="4">
        <v>0</v>
      </c>
      <c r="BS114" s="51">
        <v>0</v>
      </c>
      <c r="BT114" s="50">
        <v>0</v>
      </c>
      <c r="BU114" s="4">
        <v>0</v>
      </c>
      <c r="BV114" s="51">
        <v>0</v>
      </c>
      <c r="BW114" s="50">
        <v>0</v>
      </c>
      <c r="BX114" s="4">
        <v>0</v>
      </c>
      <c r="BY114" s="51">
        <v>0</v>
      </c>
      <c r="BZ114" s="50">
        <v>0</v>
      </c>
      <c r="CA114" s="4">
        <v>0</v>
      </c>
      <c r="CB114" s="51">
        <v>0</v>
      </c>
      <c r="CC114" s="50">
        <v>0</v>
      </c>
      <c r="CD114" s="4">
        <v>0</v>
      </c>
      <c r="CE114" s="51">
        <v>0</v>
      </c>
      <c r="CF114" s="50">
        <v>0</v>
      </c>
      <c r="CG114" s="4">
        <v>0</v>
      </c>
      <c r="CH114" s="51">
        <v>0</v>
      </c>
      <c r="CI114" s="50">
        <v>0</v>
      </c>
      <c r="CJ114" s="4">
        <v>0</v>
      </c>
      <c r="CK114" s="51">
        <v>0</v>
      </c>
      <c r="CL114" s="50">
        <v>0</v>
      </c>
      <c r="CM114" s="4">
        <v>0</v>
      </c>
      <c r="CN114" s="51">
        <f t="shared" si="84"/>
        <v>0</v>
      </c>
      <c r="CO114" s="50">
        <v>0</v>
      </c>
      <c r="CP114" s="4">
        <v>0</v>
      </c>
      <c r="CQ114" s="51">
        <v>0</v>
      </c>
      <c r="CR114" s="50">
        <v>0</v>
      </c>
      <c r="CS114" s="4">
        <v>0</v>
      </c>
      <c r="CT114" s="51">
        <v>0</v>
      </c>
      <c r="CU114" s="50">
        <v>0</v>
      </c>
      <c r="CV114" s="4">
        <v>0</v>
      </c>
      <c r="CW114" s="51">
        <v>0</v>
      </c>
      <c r="CX114" s="50">
        <v>0</v>
      </c>
      <c r="CY114" s="4">
        <v>0</v>
      </c>
      <c r="CZ114" s="51">
        <v>0</v>
      </c>
      <c r="DA114" s="50">
        <v>0</v>
      </c>
      <c r="DB114" s="4">
        <v>0</v>
      </c>
      <c r="DC114" s="51">
        <v>0</v>
      </c>
      <c r="DD114" s="50">
        <v>0</v>
      </c>
      <c r="DE114" s="4">
        <v>0</v>
      </c>
      <c r="DF114" s="51">
        <v>0</v>
      </c>
      <c r="DG114" s="50">
        <v>0</v>
      </c>
      <c r="DH114" s="4">
        <v>0</v>
      </c>
      <c r="DI114" s="51">
        <v>0</v>
      </c>
      <c r="DJ114" s="6">
        <f t="shared" si="85"/>
        <v>649.97500000000002</v>
      </c>
      <c r="DK114" s="13">
        <f t="shared" si="86"/>
        <v>5410.2</v>
      </c>
    </row>
    <row r="115" spans="1:115" x14ac:dyDescent="0.25">
      <c r="A115" s="56">
        <v>2017</v>
      </c>
      <c r="B115" s="62" t="s">
        <v>10</v>
      </c>
      <c r="C115" s="50">
        <v>0</v>
      </c>
      <c r="D115" s="4">
        <v>0</v>
      </c>
      <c r="E115" s="51">
        <v>0</v>
      </c>
      <c r="F115" s="50">
        <v>0</v>
      </c>
      <c r="G115" s="4">
        <v>0</v>
      </c>
      <c r="H115" s="51">
        <v>0</v>
      </c>
      <c r="I115" s="50">
        <v>0</v>
      </c>
      <c r="J115" s="4">
        <v>0</v>
      </c>
      <c r="K115" s="51">
        <v>0</v>
      </c>
      <c r="L115" s="50">
        <v>0</v>
      </c>
      <c r="M115" s="4">
        <v>0</v>
      </c>
      <c r="N115" s="51">
        <v>0</v>
      </c>
      <c r="O115" s="50">
        <v>0</v>
      </c>
      <c r="P115" s="4">
        <v>0</v>
      </c>
      <c r="Q115" s="51">
        <v>0</v>
      </c>
      <c r="R115" s="50">
        <v>694.05100000000004</v>
      </c>
      <c r="S115" s="4">
        <v>5850.56</v>
      </c>
      <c r="T115" s="51">
        <f t="shared" si="80"/>
        <v>8429.5822641275645</v>
      </c>
      <c r="U115" s="50">
        <v>0</v>
      </c>
      <c r="V115" s="4">
        <v>0</v>
      </c>
      <c r="W115" s="51">
        <v>0</v>
      </c>
      <c r="X115" s="50">
        <v>0</v>
      </c>
      <c r="Y115" s="4">
        <v>0</v>
      </c>
      <c r="Z115" s="51">
        <v>0</v>
      </c>
      <c r="AA115" s="50">
        <v>0</v>
      </c>
      <c r="AB115" s="4">
        <v>0</v>
      </c>
      <c r="AC115" s="51">
        <v>0</v>
      </c>
      <c r="AD115" s="50">
        <v>0</v>
      </c>
      <c r="AE115" s="4">
        <v>0</v>
      </c>
      <c r="AF115" s="51">
        <v>0</v>
      </c>
      <c r="AG115" s="50">
        <v>0</v>
      </c>
      <c r="AH115" s="4">
        <v>0</v>
      </c>
      <c r="AI115" s="51">
        <v>0</v>
      </c>
      <c r="AJ115" s="50">
        <v>0</v>
      </c>
      <c r="AK115" s="4">
        <v>0</v>
      </c>
      <c r="AL115" s="51">
        <v>0</v>
      </c>
      <c r="AM115" s="50">
        <v>0</v>
      </c>
      <c r="AN115" s="4">
        <v>0</v>
      </c>
      <c r="AO115" s="51">
        <v>0</v>
      </c>
      <c r="AP115" s="50">
        <v>0</v>
      </c>
      <c r="AQ115" s="4">
        <v>0</v>
      </c>
      <c r="AR115" s="51">
        <v>0</v>
      </c>
      <c r="AS115" s="50">
        <v>0</v>
      </c>
      <c r="AT115" s="4">
        <v>0</v>
      </c>
      <c r="AU115" s="51">
        <v>0</v>
      </c>
      <c r="AV115" s="50">
        <v>48</v>
      </c>
      <c r="AW115" s="4">
        <v>609.74</v>
      </c>
      <c r="AX115" s="51">
        <f t="shared" si="82"/>
        <v>12702.916666666666</v>
      </c>
      <c r="AY115" s="50">
        <v>0</v>
      </c>
      <c r="AZ115" s="4">
        <v>0</v>
      </c>
      <c r="BA115" s="51">
        <v>0</v>
      </c>
      <c r="BB115" s="50">
        <v>0</v>
      </c>
      <c r="BC115" s="4">
        <v>0</v>
      </c>
      <c r="BD115" s="51">
        <v>0</v>
      </c>
      <c r="BE115" s="50">
        <v>0</v>
      </c>
      <c r="BF115" s="4">
        <v>0</v>
      </c>
      <c r="BG115" s="51">
        <v>0</v>
      </c>
      <c r="BH115" s="50">
        <v>0</v>
      </c>
      <c r="BI115" s="4">
        <v>0</v>
      </c>
      <c r="BJ115" s="51">
        <v>0</v>
      </c>
      <c r="BK115" s="50">
        <v>0</v>
      </c>
      <c r="BL115" s="4">
        <v>0</v>
      </c>
      <c r="BM115" s="51">
        <v>0</v>
      </c>
      <c r="BN115" s="50">
        <v>0</v>
      </c>
      <c r="BO115" s="4">
        <v>0</v>
      </c>
      <c r="BP115" s="51">
        <v>0</v>
      </c>
      <c r="BQ115" s="50">
        <v>0</v>
      </c>
      <c r="BR115" s="4">
        <v>0</v>
      </c>
      <c r="BS115" s="51">
        <v>0</v>
      </c>
      <c r="BT115" s="50">
        <v>0</v>
      </c>
      <c r="BU115" s="4">
        <v>0</v>
      </c>
      <c r="BV115" s="51">
        <v>0</v>
      </c>
      <c r="BW115" s="50">
        <v>0</v>
      </c>
      <c r="BX115" s="4">
        <v>0</v>
      </c>
      <c r="BY115" s="51">
        <v>0</v>
      </c>
      <c r="BZ115" s="50">
        <v>0</v>
      </c>
      <c r="CA115" s="4">
        <v>0</v>
      </c>
      <c r="CB115" s="51">
        <v>0</v>
      </c>
      <c r="CC115" s="50">
        <v>0</v>
      </c>
      <c r="CD115" s="4">
        <v>0</v>
      </c>
      <c r="CE115" s="51">
        <v>0</v>
      </c>
      <c r="CF115" s="50">
        <v>0</v>
      </c>
      <c r="CG115" s="4">
        <v>0</v>
      </c>
      <c r="CH115" s="51">
        <v>0</v>
      </c>
      <c r="CI115" s="50">
        <v>0</v>
      </c>
      <c r="CJ115" s="4">
        <v>0</v>
      </c>
      <c r="CK115" s="51">
        <v>0</v>
      </c>
      <c r="CL115" s="50">
        <v>0</v>
      </c>
      <c r="CM115" s="4">
        <v>0</v>
      </c>
      <c r="CN115" s="51">
        <f t="shared" si="84"/>
        <v>0</v>
      </c>
      <c r="CO115" s="50">
        <v>0</v>
      </c>
      <c r="CP115" s="4">
        <v>0</v>
      </c>
      <c r="CQ115" s="51">
        <v>0</v>
      </c>
      <c r="CR115" s="50">
        <v>0</v>
      </c>
      <c r="CS115" s="4">
        <v>0</v>
      </c>
      <c r="CT115" s="51">
        <v>0</v>
      </c>
      <c r="CU115" s="50">
        <v>0</v>
      </c>
      <c r="CV115" s="4">
        <v>0</v>
      </c>
      <c r="CW115" s="51">
        <v>0</v>
      </c>
      <c r="CX115" s="50">
        <v>0</v>
      </c>
      <c r="CY115" s="4">
        <v>0</v>
      </c>
      <c r="CZ115" s="51">
        <v>0</v>
      </c>
      <c r="DA115" s="50">
        <v>0</v>
      </c>
      <c r="DB115" s="4">
        <v>0</v>
      </c>
      <c r="DC115" s="51">
        <v>0</v>
      </c>
      <c r="DD115" s="50">
        <v>0</v>
      </c>
      <c r="DE115" s="4">
        <v>0</v>
      </c>
      <c r="DF115" s="51">
        <v>0</v>
      </c>
      <c r="DG115" s="50">
        <v>0.2</v>
      </c>
      <c r="DH115" s="4">
        <v>64.31</v>
      </c>
      <c r="DI115" s="51">
        <f t="shared" si="87"/>
        <v>321550</v>
      </c>
      <c r="DJ115" s="6">
        <f t="shared" si="85"/>
        <v>742.25100000000009</v>
      </c>
      <c r="DK115" s="13">
        <f t="shared" si="86"/>
        <v>6524.6100000000006</v>
      </c>
    </row>
    <row r="116" spans="1:115" x14ac:dyDescent="0.25">
      <c r="A116" s="56">
        <v>2017</v>
      </c>
      <c r="B116" s="60" t="s">
        <v>11</v>
      </c>
      <c r="C116" s="50">
        <v>0</v>
      </c>
      <c r="D116" s="4">
        <v>0</v>
      </c>
      <c r="E116" s="51">
        <v>0</v>
      </c>
      <c r="F116" s="50">
        <v>0</v>
      </c>
      <c r="G116" s="4">
        <v>0</v>
      </c>
      <c r="H116" s="51">
        <v>0</v>
      </c>
      <c r="I116" s="50">
        <v>0</v>
      </c>
      <c r="J116" s="4">
        <v>0</v>
      </c>
      <c r="K116" s="51">
        <v>0</v>
      </c>
      <c r="L116" s="50">
        <v>0</v>
      </c>
      <c r="M116" s="4">
        <v>0</v>
      </c>
      <c r="N116" s="51">
        <v>0</v>
      </c>
      <c r="O116" s="50">
        <v>0</v>
      </c>
      <c r="P116" s="4">
        <v>0</v>
      </c>
      <c r="Q116" s="51">
        <v>0</v>
      </c>
      <c r="R116" s="50">
        <v>1363</v>
      </c>
      <c r="S116" s="4">
        <v>11146.97</v>
      </c>
      <c r="T116" s="51">
        <f t="shared" si="80"/>
        <v>8178.2611885546594</v>
      </c>
      <c r="U116" s="50">
        <v>0</v>
      </c>
      <c r="V116" s="4">
        <v>0</v>
      </c>
      <c r="W116" s="51">
        <v>0</v>
      </c>
      <c r="X116" s="50">
        <v>0</v>
      </c>
      <c r="Y116" s="4">
        <v>0</v>
      </c>
      <c r="Z116" s="51">
        <v>0</v>
      </c>
      <c r="AA116" s="50">
        <v>0</v>
      </c>
      <c r="AB116" s="4">
        <v>0</v>
      </c>
      <c r="AC116" s="51">
        <v>0</v>
      </c>
      <c r="AD116" s="50">
        <v>0</v>
      </c>
      <c r="AE116" s="4">
        <v>0</v>
      </c>
      <c r="AF116" s="51">
        <v>0</v>
      </c>
      <c r="AG116" s="50">
        <v>0</v>
      </c>
      <c r="AH116" s="4">
        <v>0</v>
      </c>
      <c r="AI116" s="51">
        <v>0</v>
      </c>
      <c r="AJ116" s="50">
        <v>0</v>
      </c>
      <c r="AK116" s="4">
        <v>0</v>
      </c>
      <c r="AL116" s="51">
        <v>0</v>
      </c>
      <c r="AM116" s="50">
        <v>0</v>
      </c>
      <c r="AN116" s="4">
        <v>0</v>
      </c>
      <c r="AO116" s="51">
        <v>0</v>
      </c>
      <c r="AP116" s="50">
        <v>0</v>
      </c>
      <c r="AQ116" s="4">
        <v>0</v>
      </c>
      <c r="AR116" s="51">
        <v>0</v>
      </c>
      <c r="AS116" s="50">
        <v>0</v>
      </c>
      <c r="AT116" s="4">
        <v>0</v>
      </c>
      <c r="AU116" s="51">
        <v>0</v>
      </c>
      <c r="AV116" s="50">
        <v>0</v>
      </c>
      <c r="AW116" s="4">
        <v>0</v>
      </c>
      <c r="AX116" s="51">
        <v>0</v>
      </c>
      <c r="AY116" s="50">
        <v>0</v>
      </c>
      <c r="AZ116" s="4">
        <v>0</v>
      </c>
      <c r="BA116" s="51">
        <v>0</v>
      </c>
      <c r="BB116" s="50">
        <v>0</v>
      </c>
      <c r="BC116" s="4">
        <v>0</v>
      </c>
      <c r="BD116" s="51">
        <v>0</v>
      </c>
      <c r="BE116" s="50">
        <v>0</v>
      </c>
      <c r="BF116" s="4">
        <v>0</v>
      </c>
      <c r="BG116" s="51">
        <v>0</v>
      </c>
      <c r="BH116" s="50">
        <v>0</v>
      </c>
      <c r="BI116" s="4">
        <v>0</v>
      </c>
      <c r="BJ116" s="51">
        <v>0</v>
      </c>
      <c r="BK116" s="50">
        <v>0</v>
      </c>
      <c r="BL116" s="4">
        <v>0</v>
      </c>
      <c r="BM116" s="51">
        <v>0</v>
      </c>
      <c r="BN116" s="50">
        <v>0</v>
      </c>
      <c r="BO116" s="4">
        <v>0</v>
      </c>
      <c r="BP116" s="51">
        <v>0</v>
      </c>
      <c r="BQ116" s="50">
        <v>0</v>
      </c>
      <c r="BR116" s="4">
        <v>0</v>
      </c>
      <c r="BS116" s="51">
        <v>0</v>
      </c>
      <c r="BT116" s="50">
        <v>0</v>
      </c>
      <c r="BU116" s="4">
        <v>0</v>
      </c>
      <c r="BV116" s="51">
        <v>0</v>
      </c>
      <c r="BW116" s="50">
        <v>0</v>
      </c>
      <c r="BX116" s="4">
        <v>0</v>
      </c>
      <c r="BY116" s="51">
        <v>0</v>
      </c>
      <c r="BZ116" s="50">
        <v>21990</v>
      </c>
      <c r="CA116" s="4">
        <v>97332.6</v>
      </c>
      <c r="CB116" s="51">
        <f t="shared" si="83"/>
        <v>4426.2210095497958</v>
      </c>
      <c r="CC116" s="50">
        <v>0</v>
      </c>
      <c r="CD116" s="4">
        <v>0</v>
      </c>
      <c r="CE116" s="51">
        <v>0</v>
      </c>
      <c r="CF116" s="50">
        <v>0</v>
      </c>
      <c r="CG116" s="4">
        <v>0</v>
      </c>
      <c r="CH116" s="51">
        <v>0</v>
      </c>
      <c r="CI116" s="50">
        <v>0</v>
      </c>
      <c r="CJ116" s="4">
        <v>0</v>
      </c>
      <c r="CK116" s="51">
        <v>0</v>
      </c>
      <c r="CL116" s="50">
        <v>0</v>
      </c>
      <c r="CM116" s="4">
        <v>0</v>
      </c>
      <c r="CN116" s="51">
        <f t="shared" si="84"/>
        <v>0</v>
      </c>
      <c r="CO116" s="50">
        <v>0</v>
      </c>
      <c r="CP116" s="4">
        <v>0</v>
      </c>
      <c r="CQ116" s="51">
        <v>0</v>
      </c>
      <c r="CR116" s="50">
        <v>0</v>
      </c>
      <c r="CS116" s="4">
        <v>0</v>
      </c>
      <c r="CT116" s="51">
        <v>0</v>
      </c>
      <c r="CU116" s="50">
        <v>0</v>
      </c>
      <c r="CV116" s="4">
        <v>0</v>
      </c>
      <c r="CW116" s="51">
        <v>0</v>
      </c>
      <c r="CX116" s="50">
        <v>0</v>
      </c>
      <c r="CY116" s="4">
        <v>0</v>
      </c>
      <c r="CZ116" s="51">
        <v>0</v>
      </c>
      <c r="DA116" s="50">
        <v>0</v>
      </c>
      <c r="DB116" s="4">
        <v>0</v>
      </c>
      <c r="DC116" s="51">
        <v>0</v>
      </c>
      <c r="DD116" s="50">
        <v>0</v>
      </c>
      <c r="DE116" s="4">
        <v>0</v>
      </c>
      <c r="DF116" s="51">
        <v>0</v>
      </c>
      <c r="DG116" s="50">
        <v>0</v>
      </c>
      <c r="DH116" s="4">
        <v>0</v>
      </c>
      <c r="DI116" s="51">
        <v>0</v>
      </c>
      <c r="DJ116" s="6">
        <f t="shared" si="85"/>
        <v>23353</v>
      </c>
      <c r="DK116" s="13">
        <f t="shared" si="86"/>
        <v>108479.57</v>
      </c>
    </row>
    <row r="117" spans="1:115" x14ac:dyDescent="0.25">
      <c r="A117" s="56">
        <v>2017</v>
      </c>
      <c r="B117" s="62" t="s">
        <v>12</v>
      </c>
      <c r="C117" s="50">
        <v>0</v>
      </c>
      <c r="D117" s="4">
        <v>0</v>
      </c>
      <c r="E117" s="51">
        <v>0</v>
      </c>
      <c r="F117" s="50">
        <v>0</v>
      </c>
      <c r="G117" s="4">
        <v>0</v>
      </c>
      <c r="H117" s="51">
        <v>0</v>
      </c>
      <c r="I117" s="50">
        <v>0</v>
      </c>
      <c r="J117" s="4">
        <v>0</v>
      </c>
      <c r="K117" s="51">
        <v>0</v>
      </c>
      <c r="L117" s="50">
        <v>0</v>
      </c>
      <c r="M117" s="4">
        <v>0</v>
      </c>
      <c r="N117" s="51">
        <v>0</v>
      </c>
      <c r="O117" s="50">
        <v>0</v>
      </c>
      <c r="P117" s="4">
        <v>0</v>
      </c>
      <c r="Q117" s="51">
        <v>0</v>
      </c>
      <c r="R117" s="50">
        <v>1315</v>
      </c>
      <c r="S117" s="4">
        <v>9980.06</v>
      </c>
      <c r="T117" s="51">
        <f t="shared" si="80"/>
        <v>7589.3992395437253</v>
      </c>
      <c r="U117" s="50">
        <v>0</v>
      </c>
      <c r="V117" s="4">
        <v>0</v>
      </c>
      <c r="W117" s="51">
        <v>0</v>
      </c>
      <c r="X117" s="50">
        <v>0</v>
      </c>
      <c r="Y117" s="4">
        <v>0</v>
      </c>
      <c r="Z117" s="51">
        <v>0</v>
      </c>
      <c r="AA117" s="50">
        <v>0</v>
      </c>
      <c r="AB117" s="4">
        <v>0</v>
      </c>
      <c r="AC117" s="51">
        <v>0</v>
      </c>
      <c r="AD117" s="50">
        <v>0</v>
      </c>
      <c r="AE117" s="4">
        <v>0</v>
      </c>
      <c r="AF117" s="51">
        <v>0</v>
      </c>
      <c r="AG117" s="50">
        <v>0</v>
      </c>
      <c r="AH117" s="4">
        <v>0</v>
      </c>
      <c r="AI117" s="51">
        <v>0</v>
      </c>
      <c r="AJ117" s="50">
        <v>0</v>
      </c>
      <c r="AK117" s="4">
        <v>0</v>
      </c>
      <c r="AL117" s="51">
        <v>0</v>
      </c>
      <c r="AM117" s="50">
        <v>0</v>
      </c>
      <c r="AN117" s="4">
        <v>0</v>
      </c>
      <c r="AO117" s="51">
        <v>0</v>
      </c>
      <c r="AP117" s="50">
        <v>0</v>
      </c>
      <c r="AQ117" s="4">
        <v>0</v>
      </c>
      <c r="AR117" s="51">
        <v>0</v>
      </c>
      <c r="AS117" s="50">
        <v>0</v>
      </c>
      <c r="AT117" s="4">
        <v>0</v>
      </c>
      <c r="AU117" s="51">
        <v>0</v>
      </c>
      <c r="AV117" s="50">
        <v>0</v>
      </c>
      <c r="AW117" s="4">
        <v>0</v>
      </c>
      <c r="AX117" s="51">
        <v>0</v>
      </c>
      <c r="AY117" s="50">
        <v>0</v>
      </c>
      <c r="AZ117" s="4">
        <v>0</v>
      </c>
      <c r="BA117" s="51">
        <v>0</v>
      </c>
      <c r="BB117" s="50">
        <v>0</v>
      </c>
      <c r="BC117" s="4">
        <v>0</v>
      </c>
      <c r="BD117" s="51">
        <v>0</v>
      </c>
      <c r="BE117" s="50">
        <v>0</v>
      </c>
      <c r="BF117" s="4">
        <v>0</v>
      </c>
      <c r="BG117" s="51">
        <v>0</v>
      </c>
      <c r="BH117" s="50">
        <v>0</v>
      </c>
      <c r="BI117" s="4">
        <v>0</v>
      </c>
      <c r="BJ117" s="51">
        <v>0</v>
      </c>
      <c r="BK117" s="50">
        <v>0</v>
      </c>
      <c r="BL117" s="4">
        <v>0</v>
      </c>
      <c r="BM117" s="51">
        <v>0</v>
      </c>
      <c r="BN117" s="50">
        <v>0</v>
      </c>
      <c r="BO117" s="4">
        <v>0</v>
      </c>
      <c r="BP117" s="51">
        <v>0</v>
      </c>
      <c r="BQ117" s="50">
        <v>0</v>
      </c>
      <c r="BR117" s="4">
        <v>0</v>
      </c>
      <c r="BS117" s="51">
        <v>0</v>
      </c>
      <c r="BT117" s="50">
        <v>0</v>
      </c>
      <c r="BU117" s="4">
        <v>0</v>
      </c>
      <c r="BV117" s="51">
        <v>0</v>
      </c>
      <c r="BW117" s="50">
        <v>0</v>
      </c>
      <c r="BX117" s="4">
        <v>0</v>
      </c>
      <c r="BY117" s="51">
        <v>0</v>
      </c>
      <c r="BZ117" s="50">
        <v>0</v>
      </c>
      <c r="CA117" s="4">
        <v>0</v>
      </c>
      <c r="CB117" s="51">
        <v>0</v>
      </c>
      <c r="CC117" s="50">
        <v>0</v>
      </c>
      <c r="CD117" s="4">
        <v>0</v>
      </c>
      <c r="CE117" s="51">
        <v>0</v>
      </c>
      <c r="CF117" s="50">
        <v>0</v>
      </c>
      <c r="CG117" s="4">
        <v>0</v>
      </c>
      <c r="CH117" s="51">
        <v>0</v>
      </c>
      <c r="CI117" s="50">
        <v>0</v>
      </c>
      <c r="CJ117" s="4">
        <v>0</v>
      </c>
      <c r="CK117" s="51">
        <v>0</v>
      </c>
      <c r="CL117" s="50">
        <v>0</v>
      </c>
      <c r="CM117" s="4">
        <v>0</v>
      </c>
      <c r="CN117" s="51">
        <f t="shared" si="84"/>
        <v>0</v>
      </c>
      <c r="CO117" s="50">
        <v>0</v>
      </c>
      <c r="CP117" s="4">
        <v>0</v>
      </c>
      <c r="CQ117" s="51">
        <v>0</v>
      </c>
      <c r="CR117" s="50">
        <v>0</v>
      </c>
      <c r="CS117" s="4">
        <v>0</v>
      </c>
      <c r="CT117" s="51">
        <v>0</v>
      </c>
      <c r="CU117" s="50">
        <v>0</v>
      </c>
      <c r="CV117" s="4">
        <v>0</v>
      </c>
      <c r="CW117" s="51">
        <v>0</v>
      </c>
      <c r="CX117" s="50">
        <v>0</v>
      </c>
      <c r="CY117" s="4">
        <v>0</v>
      </c>
      <c r="CZ117" s="51">
        <v>0</v>
      </c>
      <c r="DA117" s="50">
        <v>0.01</v>
      </c>
      <c r="DB117" s="4">
        <v>20.8</v>
      </c>
      <c r="DC117" s="51">
        <f t="shared" ref="DC117" si="88">DB117/DA117*1000</f>
        <v>2080000</v>
      </c>
      <c r="DD117" s="50">
        <v>0</v>
      </c>
      <c r="DE117" s="4">
        <v>0</v>
      </c>
      <c r="DF117" s="51">
        <v>0</v>
      </c>
      <c r="DG117" s="50">
        <v>0</v>
      </c>
      <c r="DH117" s="4">
        <v>0</v>
      </c>
      <c r="DI117" s="51">
        <v>0</v>
      </c>
      <c r="DJ117" s="6">
        <f t="shared" si="85"/>
        <v>1315.01</v>
      </c>
      <c r="DK117" s="13">
        <f t="shared" si="86"/>
        <v>10000.859999999999</v>
      </c>
    </row>
    <row r="118" spans="1:115" x14ac:dyDescent="0.25">
      <c r="A118" s="56">
        <v>2017</v>
      </c>
      <c r="B118" s="62" t="s">
        <v>13</v>
      </c>
      <c r="C118" s="50">
        <v>0</v>
      </c>
      <c r="D118" s="4">
        <v>0</v>
      </c>
      <c r="E118" s="51">
        <v>0</v>
      </c>
      <c r="F118" s="50">
        <v>0</v>
      </c>
      <c r="G118" s="4">
        <v>0</v>
      </c>
      <c r="H118" s="51">
        <v>0</v>
      </c>
      <c r="I118" s="50">
        <v>0</v>
      </c>
      <c r="J118" s="4">
        <v>0</v>
      </c>
      <c r="K118" s="51">
        <v>0</v>
      </c>
      <c r="L118" s="50">
        <v>0</v>
      </c>
      <c r="M118" s="4">
        <v>0</v>
      </c>
      <c r="N118" s="51">
        <v>0</v>
      </c>
      <c r="O118" s="50">
        <v>0</v>
      </c>
      <c r="P118" s="4">
        <v>0</v>
      </c>
      <c r="Q118" s="51">
        <v>0</v>
      </c>
      <c r="R118" s="50">
        <v>1901.6</v>
      </c>
      <c r="S118" s="4">
        <v>14977.07</v>
      </c>
      <c r="T118" s="51">
        <f t="shared" si="80"/>
        <v>7876.0359697097183</v>
      </c>
      <c r="U118" s="50">
        <v>0</v>
      </c>
      <c r="V118" s="4">
        <v>0</v>
      </c>
      <c r="W118" s="51">
        <v>0</v>
      </c>
      <c r="X118" s="50">
        <v>0</v>
      </c>
      <c r="Y118" s="4">
        <v>0</v>
      </c>
      <c r="Z118" s="51">
        <v>0</v>
      </c>
      <c r="AA118" s="50">
        <v>0</v>
      </c>
      <c r="AB118" s="4">
        <v>0</v>
      </c>
      <c r="AC118" s="51">
        <v>0</v>
      </c>
      <c r="AD118" s="50">
        <v>0</v>
      </c>
      <c r="AE118" s="4">
        <v>0</v>
      </c>
      <c r="AF118" s="51">
        <v>0</v>
      </c>
      <c r="AG118" s="50">
        <v>0</v>
      </c>
      <c r="AH118" s="4">
        <v>0</v>
      </c>
      <c r="AI118" s="51">
        <v>0</v>
      </c>
      <c r="AJ118" s="50">
        <v>0</v>
      </c>
      <c r="AK118" s="4">
        <v>0</v>
      </c>
      <c r="AL118" s="51">
        <v>0</v>
      </c>
      <c r="AM118" s="50">
        <v>0</v>
      </c>
      <c r="AN118" s="4">
        <v>0</v>
      </c>
      <c r="AO118" s="51">
        <v>0</v>
      </c>
      <c r="AP118" s="50">
        <v>0</v>
      </c>
      <c r="AQ118" s="4">
        <v>0</v>
      </c>
      <c r="AR118" s="51">
        <v>0</v>
      </c>
      <c r="AS118" s="50">
        <v>0</v>
      </c>
      <c r="AT118" s="4">
        <v>0</v>
      </c>
      <c r="AU118" s="51">
        <v>0</v>
      </c>
      <c r="AV118" s="50">
        <v>0</v>
      </c>
      <c r="AW118" s="4">
        <v>0</v>
      </c>
      <c r="AX118" s="51">
        <v>0</v>
      </c>
      <c r="AY118" s="50">
        <v>0</v>
      </c>
      <c r="AZ118" s="4">
        <v>0</v>
      </c>
      <c r="BA118" s="51">
        <v>0</v>
      </c>
      <c r="BB118" s="50">
        <v>0</v>
      </c>
      <c r="BC118" s="4">
        <v>0</v>
      </c>
      <c r="BD118" s="51">
        <v>0</v>
      </c>
      <c r="BE118" s="50">
        <v>0</v>
      </c>
      <c r="BF118" s="4">
        <v>0</v>
      </c>
      <c r="BG118" s="51">
        <v>0</v>
      </c>
      <c r="BH118" s="50">
        <v>0</v>
      </c>
      <c r="BI118" s="4">
        <v>0</v>
      </c>
      <c r="BJ118" s="51">
        <v>0</v>
      </c>
      <c r="BK118" s="50">
        <v>0</v>
      </c>
      <c r="BL118" s="4">
        <v>0</v>
      </c>
      <c r="BM118" s="51">
        <v>0</v>
      </c>
      <c r="BN118" s="50">
        <v>0</v>
      </c>
      <c r="BO118" s="4">
        <v>0</v>
      </c>
      <c r="BP118" s="51">
        <v>0</v>
      </c>
      <c r="BQ118" s="50">
        <v>0</v>
      </c>
      <c r="BR118" s="4">
        <v>0</v>
      </c>
      <c r="BS118" s="51">
        <v>0</v>
      </c>
      <c r="BT118" s="50">
        <v>0</v>
      </c>
      <c r="BU118" s="4">
        <v>0</v>
      </c>
      <c r="BV118" s="51">
        <v>0</v>
      </c>
      <c r="BW118" s="50">
        <v>0</v>
      </c>
      <c r="BX118" s="4">
        <v>0</v>
      </c>
      <c r="BY118" s="51">
        <v>0</v>
      </c>
      <c r="BZ118" s="50">
        <v>7731.7</v>
      </c>
      <c r="CA118" s="4">
        <v>177481.79</v>
      </c>
      <c r="CB118" s="51">
        <f t="shared" si="83"/>
        <v>22955.079736668522</v>
      </c>
      <c r="CC118" s="50">
        <v>0</v>
      </c>
      <c r="CD118" s="4">
        <v>0</v>
      </c>
      <c r="CE118" s="51">
        <v>0</v>
      </c>
      <c r="CF118" s="50">
        <v>0</v>
      </c>
      <c r="CG118" s="4">
        <v>0</v>
      </c>
      <c r="CH118" s="51">
        <v>0</v>
      </c>
      <c r="CI118" s="50">
        <v>0</v>
      </c>
      <c r="CJ118" s="4">
        <v>0</v>
      </c>
      <c r="CK118" s="51">
        <v>0</v>
      </c>
      <c r="CL118" s="50">
        <v>0</v>
      </c>
      <c r="CM118" s="4">
        <v>0</v>
      </c>
      <c r="CN118" s="51">
        <f t="shared" si="84"/>
        <v>0</v>
      </c>
      <c r="CO118" s="50">
        <v>0</v>
      </c>
      <c r="CP118" s="4">
        <v>0</v>
      </c>
      <c r="CQ118" s="51">
        <v>0</v>
      </c>
      <c r="CR118" s="50">
        <v>0</v>
      </c>
      <c r="CS118" s="4">
        <v>0</v>
      </c>
      <c r="CT118" s="51">
        <v>0</v>
      </c>
      <c r="CU118" s="50">
        <v>0</v>
      </c>
      <c r="CV118" s="4">
        <v>0</v>
      </c>
      <c r="CW118" s="51">
        <v>0</v>
      </c>
      <c r="CX118" s="50">
        <v>0</v>
      </c>
      <c r="CY118" s="4">
        <v>0</v>
      </c>
      <c r="CZ118" s="51">
        <v>0</v>
      </c>
      <c r="DA118" s="50">
        <v>0</v>
      </c>
      <c r="DB118" s="4">
        <v>0</v>
      </c>
      <c r="DC118" s="51">
        <v>0</v>
      </c>
      <c r="DD118" s="50">
        <v>0</v>
      </c>
      <c r="DE118" s="4">
        <v>0</v>
      </c>
      <c r="DF118" s="51">
        <v>0</v>
      </c>
      <c r="DG118" s="50">
        <v>0</v>
      </c>
      <c r="DH118" s="4">
        <v>0</v>
      </c>
      <c r="DI118" s="51">
        <v>0</v>
      </c>
      <c r="DJ118" s="6">
        <f t="shared" si="85"/>
        <v>9633.2999999999993</v>
      </c>
      <c r="DK118" s="13">
        <f t="shared" si="86"/>
        <v>192458.86000000002</v>
      </c>
    </row>
    <row r="119" spans="1:115" x14ac:dyDescent="0.25">
      <c r="A119" s="56">
        <v>2017</v>
      </c>
      <c r="B119" s="62" t="s">
        <v>14</v>
      </c>
      <c r="C119" s="50">
        <v>0</v>
      </c>
      <c r="D119" s="4">
        <v>0</v>
      </c>
      <c r="E119" s="51">
        <v>0</v>
      </c>
      <c r="F119" s="50">
        <v>0</v>
      </c>
      <c r="G119" s="4">
        <v>0</v>
      </c>
      <c r="H119" s="51">
        <v>0</v>
      </c>
      <c r="I119" s="50">
        <v>0</v>
      </c>
      <c r="J119" s="4">
        <v>0</v>
      </c>
      <c r="K119" s="51">
        <v>0</v>
      </c>
      <c r="L119" s="50">
        <v>0</v>
      </c>
      <c r="M119" s="4">
        <v>0</v>
      </c>
      <c r="N119" s="51">
        <v>0</v>
      </c>
      <c r="O119" s="50">
        <v>0</v>
      </c>
      <c r="P119" s="4">
        <v>0</v>
      </c>
      <c r="Q119" s="51">
        <v>0</v>
      </c>
      <c r="R119" s="50">
        <v>1545.5</v>
      </c>
      <c r="S119" s="4">
        <v>12207.07</v>
      </c>
      <c r="T119" s="51">
        <f t="shared" si="80"/>
        <v>7898.4600452927853</v>
      </c>
      <c r="U119" s="50">
        <v>0</v>
      </c>
      <c r="V119" s="4">
        <v>0</v>
      </c>
      <c r="W119" s="51">
        <v>0</v>
      </c>
      <c r="X119" s="50">
        <v>0</v>
      </c>
      <c r="Y119" s="4">
        <v>0</v>
      </c>
      <c r="Z119" s="51">
        <v>0</v>
      </c>
      <c r="AA119" s="50">
        <v>0</v>
      </c>
      <c r="AB119" s="4">
        <v>0</v>
      </c>
      <c r="AC119" s="51">
        <v>0</v>
      </c>
      <c r="AD119" s="50">
        <v>0</v>
      </c>
      <c r="AE119" s="4">
        <v>0</v>
      </c>
      <c r="AF119" s="51">
        <v>0</v>
      </c>
      <c r="AG119" s="50">
        <v>0</v>
      </c>
      <c r="AH119" s="4">
        <v>0</v>
      </c>
      <c r="AI119" s="51">
        <v>0</v>
      </c>
      <c r="AJ119" s="50">
        <v>3</v>
      </c>
      <c r="AK119" s="4">
        <v>83.54</v>
      </c>
      <c r="AL119" s="51">
        <f t="shared" si="81"/>
        <v>27846.666666666668</v>
      </c>
      <c r="AM119" s="50">
        <v>0</v>
      </c>
      <c r="AN119" s="4">
        <v>0</v>
      </c>
      <c r="AO119" s="51">
        <v>0</v>
      </c>
      <c r="AP119" s="50">
        <v>0</v>
      </c>
      <c r="AQ119" s="4">
        <v>0</v>
      </c>
      <c r="AR119" s="51">
        <v>0</v>
      </c>
      <c r="AS119" s="50">
        <v>0</v>
      </c>
      <c r="AT119" s="4">
        <v>0</v>
      </c>
      <c r="AU119" s="51">
        <v>0</v>
      </c>
      <c r="AV119" s="50">
        <v>0</v>
      </c>
      <c r="AW119" s="4">
        <v>0</v>
      </c>
      <c r="AX119" s="51">
        <v>0</v>
      </c>
      <c r="AY119" s="50">
        <v>0</v>
      </c>
      <c r="AZ119" s="4">
        <v>0</v>
      </c>
      <c r="BA119" s="51">
        <v>0</v>
      </c>
      <c r="BB119" s="50">
        <v>0</v>
      </c>
      <c r="BC119" s="4">
        <v>0</v>
      </c>
      <c r="BD119" s="51">
        <v>0</v>
      </c>
      <c r="BE119" s="50">
        <v>0</v>
      </c>
      <c r="BF119" s="4">
        <v>0</v>
      </c>
      <c r="BG119" s="51">
        <v>0</v>
      </c>
      <c r="BH119" s="50">
        <v>0</v>
      </c>
      <c r="BI119" s="4">
        <v>0</v>
      </c>
      <c r="BJ119" s="51">
        <v>0</v>
      </c>
      <c r="BK119" s="50">
        <v>0</v>
      </c>
      <c r="BL119" s="4">
        <v>0</v>
      </c>
      <c r="BM119" s="51">
        <v>0</v>
      </c>
      <c r="BN119" s="50">
        <v>0</v>
      </c>
      <c r="BO119" s="4">
        <v>0</v>
      </c>
      <c r="BP119" s="51">
        <v>0</v>
      </c>
      <c r="BQ119" s="50">
        <v>0</v>
      </c>
      <c r="BR119" s="4">
        <v>0</v>
      </c>
      <c r="BS119" s="51">
        <v>0</v>
      </c>
      <c r="BT119" s="50">
        <v>0</v>
      </c>
      <c r="BU119" s="4">
        <v>0</v>
      </c>
      <c r="BV119" s="51">
        <v>0</v>
      </c>
      <c r="BW119" s="50">
        <v>0</v>
      </c>
      <c r="BX119" s="4">
        <v>0</v>
      </c>
      <c r="BY119" s="51">
        <v>0</v>
      </c>
      <c r="BZ119" s="50">
        <v>500</v>
      </c>
      <c r="CA119" s="4">
        <v>2625.27</v>
      </c>
      <c r="CB119" s="51">
        <f t="shared" si="83"/>
        <v>5250.54</v>
      </c>
      <c r="CC119" s="50">
        <v>0</v>
      </c>
      <c r="CD119" s="4">
        <v>0</v>
      </c>
      <c r="CE119" s="51">
        <v>0</v>
      </c>
      <c r="CF119" s="50">
        <v>0</v>
      </c>
      <c r="CG119" s="4">
        <v>0</v>
      </c>
      <c r="CH119" s="51">
        <v>0</v>
      </c>
      <c r="CI119" s="50">
        <v>0</v>
      </c>
      <c r="CJ119" s="4">
        <v>0</v>
      </c>
      <c r="CK119" s="51">
        <v>0</v>
      </c>
      <c r="CL119" s="50">
        <v>0</v>
      </c>
      <c r="CM119" s="4">
        <v>0</v>
      </c>
      <c r="CN119" s="51">
        <f t="shared" si="84"/>
        <v>0</v>
      </c>
      <c r="CO119" s="50">
        <v>0</v>
      </c>
      <c r="CP119" s="4">
        <v>0</v>
      </c>
      <c r="CQ119" s="51">
        <v>0</v>
      </c>
      <c r="CR119" s="50">
        <v>0</v>
      </c>
      <c r="CS119" s="4">
        <v>0</v>
      </c>
      <c r="CT119" s="51">
        <v>0</v>
      </c>
      <c r="CU119" s="50">
        <v>0</v>
      </c>
      <c r="CV119" s="4">
        <v>0</v>
      </c>
      <c r="CW119" s="51">
        <v>0</v>
      </c>
      <c r="CX119" s="50">
        <v>0</v>
      </c>
      <c r="CY119" s="4">
        <v>0</v>
      </c>
      <c r="CZ119" s="51">
        <v>0</v>
      </c>
      <c r="DA119" s="50">
        <v>0</v>
      </c>
      <c r="DB119" s="4">
        <v>0</v>
      </c>
      <c r="DC119" s="51">
        <v>0</v>
      </c>
      <c r="DD119" s="50">
        <v>0</v>
      </c>
      <c r="DE119" s="4">
        <v>0</v>
      </c>
      <c r="DF119" s="51">
        <v>0</v>
      </c>
      <c r="DG119" s="50">
        <v>0</v>
      </c>
      <c r="DH119" s="4">
        <v>0</v>
      </c>
      <c r="DI119" s="51">
        <v>0</v>
      </c>
      <c r="DJ119" s="6">
        <f t="shared" si="85"/>
        <v>2048.5</v>
      </c>
      <c r="DK119" s="13">
        <f t="shared" si="86"/>
        <v>14915.880000000001</v>
      </c>
    </row>
    <row r="120" spans="1:115" x14ac:dyDescent="0.25">
      <c r="A120" s="56">
        <v>2017</v>
      </c>
      <c r="B120" s="62" t="s">
        <v>15</v>
      </c>
      <c r="C120" s="50">
        <v>0</v>
      </c>
      <c r="D120" s="4">
        <v>0</v>
      </c>
      <c r="E120" s="51">
        <v>0</v>
      </c>
      <c r="F120" s="50">
        <v>0</v>
      </c>
      <c r="G120" s="4">
        <v>0</v>
      </c>
      <c r="H120" s="51">
        <v>0</v>
      </c>
      <c r="I120" s="50">
        <v>0</v>
      </c>
      <c r="J120" s="4">
        <v>0</v>
      </c>
      <c r="K120" s="51">
        <v>0</v>
      </c>
      <c r="L120" s="50">
        <v>0</v>
      </c>
      <c r="M120" s="4">
        <v>0</v>
      </c>
      <c r="N120" s="51">
        <v>0</v>
      </c>
      <c r="O120" s="50">
        <v>0</v>
      </c>
      <c r="P120" s="4">
        <v>0</v>
      </c>
      <c r="Q120" s="51">
        <v>0</v>
      </c>
      <c r="R120" s="50">
        <v>5510</v>
      </c>
      <c r="S120" s="4">
        <v>28238.27</v>
      </c>
      <c r="T120" s="51">
        <f t="shared" si="80"/>
        <v>5124.912885662432</v>
      </c>
      <c r="U120" s="50">
        <v>0</v>
      </c>
      <c r="V120" s="4">
        <v>0</v>
      </c>
      <c r="W120" s="51">
        <v>0</v>
      </c>
      <c r="X120" s="50">
        <v>0</v>
      </c>
      <c r="Y120" s="4">
        <v>0</v>
      </c>
      <c r="Z120" s="51">
        <v>0</v>
      </c>
      <c r="AA120" s="50">
        <v>0</v>
      </c>
      <c r="AB120" s="4">
        <v>0</v>
      </c>
      <c r="AC120" s="51">
        <v>0</v>
      </c>
      <c r="AD120" s="50">
        <v>0</v>
      </c>
      <c r="AE120" s="4">
        <v>0</v>
      </c>
      <c r="AF120" s="51">
        <v>0</v>
      </c>
      <c r="AG120" s="50">
        <v>0</v>
      </c>
      <c r="AH120" s="4">
        <v>0</v>
      </c>
      <c r="AI120" s="51">
        <v>0</v>
      </c>
      <c r="AJ120" s="50">
        <v>0</v>
      </c>
      <c r="AK120" s="4">
        <v>0</v>
      </c>
      <c r="AL120" s="51">
        <v>0</v>
      </c>
      <c r="AM120" s="50">
        <v>0</v>
      </c>
      <c r="AN120" s="4">
        <v>0</v>
      </c>
      <c r="AO120" s="51">
        <v>0</v>
      </c>
      <c r="AP120" s="50">
        <v>0</v>
      </c>
      <c r="AQ120" s="4">
        <v>0</v>
      </c>
      <c r="AR120" s="51">
        <v>0</v>
      </c>
      <c r="AS120" s="50">
        <v>0</v>
      </c>
      <c r="AT120" s="4">
        <v>0</v>
      </c>
      <c r="AU120" s="51">
        <v>0</v>
      </c>
      <c r="AV120" s="50">
        <v>0</v>
      </c>
      <c r="AW120" s="4">
        <v>0</v>
      </c>
      <c r="AX120" s="51">
        <v>0</v>
      </c>
      <c r="AY120" s="50">
        <v>0</v>
      </c>
      <c r="AZ120" s="4">
        <v>0</v>
      </c>
      <c r="BA120" s="51">
        <v>0</v>
      </c>
      <c r="BB120" s="50">
        <v>0</v>
      </c>
      <c r="BC120" s="4">
        <v>0</v>
      </c>
      <c r="BD120" s="51">
        <v>0</v>
      </c>
      <c r="BE120" s="50">
        <v>0</v>
      </c>
      <c r="BF120" s="4">
        <v>0</v>
      </c>
      <c r="BG120" s="51">
        <v>0</v>
      </c>
      <c r="BH120" s="50">
        <v>0</v>
      </c>
      <c r="BI120" s="4">
        <v>0</v>
      </c>
      <c r="BJ120" s="51">
        <v>0</v>
      </c>
      <c r="BK120" s="50">
        <v>0</v>
      </c>
      <c r="BL120" s="4">
        <v>0</v>
      </c>
      <c r="BM120" s="51">
        <v>0</v>
      </c>
      <c r="BN120" s="50">
        <v>0</v>
      </c>
      <c r="BO120" s="4">
        <v>0</v>
      </c>
      <c r="BP120" s="51">
        <v>0</v>
      </c>
      <c r="BQ120" s="50">
        <v>0</v>
      </c>
      <c r="BR120" s="4">
        <v>0</v>
      </c>
      <c r="BS120" s="51">
        <v>0</v>
      </c>
      <c r="BT120" s="50">
        <v>0</v>
      </c>
      <c r="BU120" s="4">
        <v>0</v>
      </c>
      <c r="BV120" s="51">
        <v>0</v>
      </c>
      <c r="BW120" s="50">
        <v>0</v>
      </c>
      <c r="BX120" s="4">
        <v>0</v>
      </c>
      <c r="BY120" s="51">
        <v>0</v>
      </c>
      <c r="BZ120" s="50">
        <v>27500</v>
      </c>
      <c r="CA120" s="4">
        <v>130284.3</v>
      </c>
      <c r="CB120" s="51">
        <f t="shared" si="83"/>
        <v>4737.6109090909094</v>
      </c>
      <c r="CC120" s="50">
        <v>0</v>
      </c>
      <c r="CD120" s="4">
        <v>0</v>
      </c>
      <c r="CE120" s="51">
        <v>0</v>
      </c>
      <c r="CF120" s="50">
        <v>0</v>
      </c>
      <c r="CG120" s="4">
        <v>0</v>
      </c>
      <c r="CH120" s="51">
        <v>0</v>
      </c>
      <c r="CI120" s="50">
        <v>0</v>
      </c>
      <c r="CJ120" s="4">
        <v>0</v>
      </c>
      <c r="CK120" s="51">
        <v>0</v>
      </c>
      <c r="CL120" s="50">
        <v>0</v>
      </c>
      <c r="CM120" s="4">
        <v>0</v>
      </c>
      <c r="CN120" s="51">
        <f t="shared" si="84"/>
        <v>0</v>
      </c>
      <c r="CO120" s="50">
        <v>0</v>
      </c>
      <c r="CP120" s="4">
        <v>0</v>
      </c>
      <c r="CQ120" s="51">
        <v>0</v>
      </c>
      <c r="CR120" s="50">
        <v>0</v>
      </c>
      <c r="CS120" s="4">
        <v>0</v>
      </c>
      <c r="CT120" s="51">
        <v>0</v>
      </c>
      <c r="CU120" s="50">
        <v>0</v>
      </c>
      <c r="CV120" s="4">
        <v>0</v>
      </c>
      <c r="CW120" s="51">
        <v>0</v>
      </c>
      <c r="CX120" s="50">
        <v>0</v>
      </c>
      <c r="CY120" s="4">
        <v>0</v>
      </c>
      <c r="CZ120" s="51">
        <v>0</v>
      </c>
      <c r="DA120" s="50">
        <v>0</v>
      </c>
      <c r="DB120" s="4">
        <v>0</v>
      </c>
      <c r="DC120" s="51">
        <v>0</v>
      </c>
      <c r="DD120" s="50">
        <v>0</v>
      </c>
      <c r="DE120" s="4">
        <v>0</v>
      </c>
      <c r="DF120" s="51">
        <v>0</v>
      </c>
      <c r="DG120" s="50">
        <v>0</v>
      </c>
      <c r="DH120" s="4">
        <v>0</v>
      </c>
      <c r="DI120" s="51">
        <v>0</v>
      </c>
      <c r="DJ120" s="6">
        <f t="shared" si="85"/>
        <v>33010</v>
      </c>
      <c r="DK120" s="13">
        <f t="shared" si="86"/>
        <v>158522.57</v>
      </c>
    </row>
    <row r="121" spans="1:115" x14ac:dyDescent="0.25">
      <c r="A121" s="56">
        <v>2017</v>
      </c>
      <c r="B121" s="62" t="s">
        <v>16</v>
      </c>
      <c r="C121" s="50">
        <v>0</v>
      </c>
      <c r="D121" s="4">
        <v>0</v>
      </c>
      <c r="E121" s="51">
        <v>0</v>
      </c>
      <c r="F121" s="50">
        <v>0</v>
      </c>
      <c r="G121" s="4">
        <v>0</v>
      </c>
      <c r="H121" s="51">
        <v>0</v>
      </c>
      <c r="I121" s="50">
        <v>0</v>
      </c>
      <c r="J121" s="4">
        <v>0</v>
      </c>
      <c r="K121" s="51">
        <v>0</v>
      </c>
      <c r="L121" s="50">
        <v>0</v>
      </c>
      <c r="M121" s="4">
        <v>0</v>
      </c>
      <c r="N121" s="51">
        <v>0</v>
      </c>
      <c r="O121" s="50">
        <v>0</v>
      </c>
      <c r="P121" s="4">
        <v>0</v>
      </c>
      <c r="Q121" s="51">
        <v>0</v>
      </c>
      <c r="R121" s="50">
        <v>1776</v>
      </c>
      <c r="S121" s="4">
        <v>15793.99</v>
      </c>
      <c r="T121" s="51">
        <f t="shared" si="80"/>
        <v>8893.0123873873872</v>
      </c>
      <c r="U121" s="50">
        <v>0</v>
      </c>
      <c r="V121" s="4">
        <v>0</v>
      </c>
      <c r="W121" s="51">
        <v>0</v>
      </c>
      <c r="X121" s="50">
        <v>0</v>
      </c>
      <c r="Y121" s="4">
        <v>0</v>
      </c>
      <c r="Z121" s="51">
        <v>0</v>
      </c>
      <c r="AA121" s="50">
        <v>0</v>
      </c>
      <c r="AB121" s="4">
        <v>0</v>
      </c>
      <c r="AC121" s="51">
        <v>0</v>
      </c>
      <c r="AD121" s="50">
        <v>0</v>
      </c>
      <c r="AE121" s="4">
        <v>0</v>
      </c>
      <c r="AF121" s="51">
        <v>0</v>
      </c>
      <c r="AG121" s="50">
        <v>0</v>
      </c>
      <c r="AH121" s="4">
        <v>0</v>
      </c>
      <c r="AI121" s="51">
        <v>0</v>
      </c>
      <c r="AJ121" s="50">
        <v>0</v>
      </c>
      <c r="AK121" s="4">
        <v>0</v>
      </c>
      <c r="AL121" s="51">
        <v>0</v>
      </c>
      <c r="AM121" s="50">
        <v>2.4</v>
      </c>
      <c r="AN121" s="4">
        <v>73.36</v>
      </c>
      <c r="AO121" s="51">
        <f t="shared" ref="AO121" si="89">AN121/AM121*1000</f>
        <v>30566.666666666668</v>
      </c>
      <c r="AP121" s="50">
        <v>0</v>
      </c>
      <c r="AQ121" s="4">
        <v>0</v>
      </c>
      <c r="AR121" s="51">
        <v>0</v>
      </c>
      <c r="AS121" s="50">
        <v>0</v>
      </c>
      <c r="AT121" s="4">
        <v>0</v>
      </c>
      <c r="AU121" s="51">
        <v>0</v>
      </c>
      <c r="AV121" s="50">
        <v>0</v>
      </c>
      <c r="AW121" s="4">
        <v>0</v>
      </c>
      <c r="AX121" s="51">
        <v>0</v>
      </c>
      <c r="AY121" s="50">
        <v>0</v>
      </c>
      <c r="AZ121" s="4">
        <v>0</v>
      </c>
      <c r="BA121" s="51">
        <v>0</v>
      </c>
      <c r="BB121" s="50">
        <v>0</v>
      </c>
      <c r="BC121" s="4">
        <v>0</v>
      </c>
      <c r="BD121" s="51">
        <v>0</v>
      </c>
      <c r="BE121" s="50">
        <v>0</v>
      </c>
      <c r="BF121" s="4">
        <v>0</v>
      </c>
      <c r="BG121" s="51">
        <v>0</v>
      </c>
      <c r="BH121" s="50">
        <v>0</v>
      </c>
      <c r="BI121" s="4">
        <v>0</v>
      </c>
      <c r="BJ121" s="51">
        <v>0</v>
      </c>
      <c r="BK121" s="50">
        <v>0</v>
      </c>
      <c r="BL121" s="4">
        <v>0</v>
      </c>
      <c r="BM121" s="51">
        <v>0</v>
      </c>
      <c r="BN121" s="50">
        <v>0</v>
      </c>
      <c r="BO121" s="4">
        <v>0</v>
      </c>
      <c r="BP121" s="51">
        <v>0</v>
      </c>
      <c r="BQ121" s="50">
        <v>0</v>
      </c>
      <c r="BR121" s="4">
        <v>0</v>
      </c>
      <c r="BS121" s="51">
        <v>0</v>
      </c>
      <c r="BT121" s="50">
        <v>0</v>
      </c>
      <c r="BU121" s="4">
        <v>0</v>
      </c>
      <c r="BV121" s="51">
        <v>0</v>
      </c>
      <c r="BW121" s="50">
        <v>0</v>
      </c>
      <c r="BX121" s="4">
        <v>0</v>
      </c>
      <c r="BY121" s="51">
        <v>0</v>
      </c>
      <c r="BZ121" s="50">
        <v>31537.15</v>
      </c>
      <c r="CA121" s="4">
        <v>162298.29999999999</v>
      </c>
      <c r="CB121" s="51">
        <f t="shared" si="83"/>
        <v>5146.257667544467</v>
      </c>
      <c r="CC121" s="50">
        <v>0</v>
      </c>
      <c r="CD121" s="4">
        <v>0</v>
      </c>
      <c r="CE121" s="51">
        <v>0</v>
      </c>
      <c r="CF121" s="50">
        <v>0</v>
      </c>
      <c r="CG121" s="4">
        <v>0</v>
      </c>
      <c r="CH121" s="51">
        <v>0</v>
      </c>
      <c r="CI121" s="50">
        <v>0</v>
      </c>
      <c r="CJ121" s="4">
        <v>0</v>
      </c>
      <c r="CK121" s="51">
        <v>0</v>
      </c>
      <c r="CL121" s="50">
        <v>0</v>
      </c>
      <c r="CM121" s="4">
        <v>0</v>
      </c>
      <c r="CN121" s="51">
        <f t="shared" si="84"/>
        <v>0</v>
      </c>
      <c r="CO121" s="50">
        <v>0</v>
      </c>
      <c r="CP121" s="4">
        <v>0</v>
      </c>
      <c r="CQ121" s="51">
        <v>0</v>
      </c>
      <c r="CR121" s="50">
        <v>0</v>
      </c>
      <c r="CS121" s="4">
        <v>0</v>
      </c>
      <c r="CT121" s="51">
        <v>0</v>
      </c>
      <c r="CU121" s="50">
        <v>0</v>
      </c>
      <c r="CV121" s="4">
        <v>0</v>
      </c>
      <c r="CW121" s="51">
        <v>0</v>
      </c>
      <c r="CX121" s="50">
        <v>0</v>
      </c>
      <c r="CY121" s="4">
        <v>0</v>
      </c>
      <c r="CZ121" s="51">
        <v>0</v>
      </c>
      <c r="DA121" s="50">
        <v>0</v>
      </c>
      <c r="DB121" s="4">
        <v>0</v>
      </c>
      <c r="DC121" s="51">
        <v>0</v>
      </c>
      <c r="DD121" s="50">
        <v>0</v>
      </c>
      <c r="DE121" s="4">
        <v>0</v>
      </c>
      <c r="DF121" s="51">
        <v>0</v>
      </c>
      <c r="DG121" s="50">
        <v>0</v>
      </c>
      <c r="DH121" s="4">
        <v>0</v>
      </c>
      <c r="DI121" s="51">
        <v>0</v>
      </c>
      <c r="DJ121" s="6">
        <f t="shared" si="85"/>
        <v>33315.550000000003</v>
      </c>
      <c r="DK121" s="13">
        <f t="shared" si="86"/>
        <v>178165.65</v>
      </c>
    </row>
    <row r="122" spans="1:115" ht="15.75" thickBot="1" x14ac:dyDescent="0.3">
      <c r="A122" s="58"/>
      <c r="B122" s="59" t="s">
        <v>17</v>
      </c>
      <c r="C122" s="46">
        <f>SUM(C110:C121)</f>
        <v>0</v>
      </c>
      <c r="D122" s="35">
        <f>SUM(D110:D121)</f>
        <v>0</v>
      </c>
      <c r="E122" s="47"/>
      <c r="F122" s="46">
        <f>SUM(F110:F121)</f>
        <v>0</v>
      </c>
      <c r="G122" s="35">
        <f>SUM(G110:G121)</f>
        <v>0</v>
      </c>
      <c r="H122" s="47"/>
      <c r="I122" s="46">
        <f>SUM(I110:I121)</f>
        <v>0</v>
      </c>
      <c r="J122" s="35">
        <f>SUM(J110:J121)</f>
        <v>0</v>
      </c>
      <c r="K122" s="47"/>
      <c r="L122" s="46">
        <f>SUM(L110:L121)</f>
        <v>0</v>
      </c>
      <c r="M122" s="35">
        <f>SUM(M110:M121)</f>
        <v>0</v>
      </c>
      <c r="N122" s="47"/>
      <c r="O122" s="46">
        <f>SUM(O110:O121)</f>
        <v>0</v>
      </c>
      <c r="P122" s="35">
        <f>SUM(P110:P121)</f>
        <v>0</v>
      </c>
      <c r="Q122" s="47"/>
      <c r="R122" s="46">
        <f>SUM(R110:R121)</f>
        <v>16883.925999999999</v>
      </c>
      <c r="S122" s="35">
        <f>SUM(S110:S121)</f>
        <v>121029.40000000001</v>
      </c>
      <c r="T122" s="47"/>
      <c r="U122" s="46">
        <f>SUM(U110:U121)</f>
        <v>0</v>
      </c>
      <c r="V122" s="35">
        <f>SUM(V110:V121)</f>
        <v>0</v>
      </c>
      <c r="W122" s="47"/>
      <c r="X122" s="46">
        <f>SUM(X110:X121)</f>
        <v>0</v>
      </c>
      <c r="Y122" s="35">
        <f>SUM(Y110:Y121)</f>
        <v>0</v>
      </c>
      <c r="Z122" s="47"/>
      <c r="AA122" s="46">
        <f>SUM(AA110:AA121)</f>
        <v>0</v>
      </c>
      <c r="AB122" s="35">
        <f>SUM(AB110:AB121)</f>
        <v>0</v>
      </c>
      <c r="AC122" s="47"/>
      <c r="AD122" s="46">
        <f>SUM(AD110:AD121)</f>
        <v>0</v>
      </c>
      <c r="AE122" s="35">
        <f>SUM(AE110:AE121)</f>
        <v>0</v>
      </c>
      <c r="AF122" s="47"/>
      <c r="AG122" s="46">
        <f>SUM(AG110:AG121)</f>
        <v>0</v>
      </c>
      <c r="AH122" s="35">
        <f>SUM(AH110:AH121)</f>
        <v>0</v>
      </c>
      <c r="AI122" s="47"/>
      <c r="AJ122" s="46">
        <f>SUM(AJ110:AJ121)</f>
        <v>9</v>
      </c>
      <c r="AK122" s="35">
        <f>SUM(AK110:AK121)</f>
        <v>228.51</v>
      </c>
      <c r="AL122" s="47"/>
      <c r="AM122" s="46">
        <f>SUM(AM110:AM121)</f>
        <v>2.4</v>
      </c>
      <c r="AN122" s="35">
        <f>SUM(AN110:AN121)</f>
        <v>73.36</v>
      </c>
      <c r="AO122" s="47"/>
      <c r="AP122" s="46">
        <f>SUM(AP110:AP121)</f>
        <v>0</v>
      </c>
      <c r="AQ122" s="35">
        <f>SUM(AQ110:AQ121)</f>
        <v>0</v>
      </c>
      <c r="AR122" s="47"/>
      <c r="AS122" s="46">
        <f>SUM(AS110:AS121)</f>
        <v>0</v>
      </c>
      <c r="AT122" s="35">
        <f>SUM(AT110:AT121)</f>
        <v>0</v>
      </c>
      <c r="AU122" s="47"/>
      <c r="AV122" s="46">
        <f>SUM(AV110:AV121)</f>
        <v>186</v>
      </c>
      <c r="AW122" s="35">
        <f>SUM(AW110:AW121)</f>
        <v>2369.23</v>
      </c>
      <c r="AX122" s="47"/>
      <c r="AY122" s="46">
        <f>SUM(AY110:AY121)</f>
        <v>0</v>
      </c>
      <c r="AZ122" s="35">
        <f>SUM(AZ110:AZ121)</f>
        <v>0</v>
      </c>
      <c r="BA122" s="47"/>
      <c r="BB122" s="46">
        <f>SUM(BB110:BB121)</f>
        <v>0</v>
      </c>
      <c r="BC122" s="35">
        <f>SUM(BC110:BC121)</f>
        <v>0</v>
      </c>
      <c r="BD122" s="47"/>
      <c r="BE122" s="46">
        <f>SUM(BE110:BE121)</f>
        <v>0</v>
      </c>
      <c r="BF122" s="35">
        <f>SUM(BF110:BF121)</f>
        <v>0</v>
      </c>
      <c r="BG122" s="47"/>
      <c r="BH122" s="46">
        <f>SUM(BH110:BH121)</f>
        <v>0</v>
      </c>
      <c r="BI122" s="35">
        <f>SUM(BI110:BI121)</f>
        <v>0</v>
      </c>
      <c r="BJ122" s="47"/>
      <c r="BK122" s="46">
        <f>SUM(BK110:BK121)</f>
        <v>0</v>
      </c>
      <c r="BL122" s="35">
        <f>SUM(BL110:BL121)</f>
        <v>0</v>
      </c>
      <c r="BM122" s="47"/>
      <c r="BN122" s="46">
        <f>SUM(BN110:BN121)</f>
        <v>0</v>
      </c>
      <c r="BO122" s="35">
        <f>SUM(BO110:BO121)</f>
        <v>0</v>
      </c>
      <c r="BP122" s="47"/>
      <c r="BQ122" s="46">
        <f>SUM(BQ110:BQ121)</f>
        <v>0</v>
      </c>
      <c r="BR122" s="35">
        <f>SUM(BR110:BR121)</f>
        <v>0</v>
      </c>
      <c r="BS122" s="47"/>
      <c r="BT122" s="46">
        <f>SUM(BT110:BT121)</f>
        <v>0</v>
      </c>
      <c r="BU122" s="35">
        <f>SUM(BU110:BU121)</f>
        <v>0</v>
      </c>
      <c r="BV122" s="47"/>
      <c r="BW122" s="46">
        <f>SUM(BW110:BW121)</f>
        <v>0</v>
      </c>
      <c r="BX122" s="35">
        <f>SUM(BX110:BX121)</f>
        <v>0</v>
      </c>
      <c r="BY122" s="47"/>
      <c r="BZ122" s="46">
        <f>SUM(BZ110:BZ121)</f>
        <v>165330.04999999999</v>
      </c>
      <c r="CA122" s="35">
        <f>SUM(CA110:CA121)</f>
        <v>918182.29</v>
      </c>
      <c r="CB122" s="47"/>
      <c r="CC122" s="46">
        <f>SUM(CC110:CC121)</f>
        <v>0</v>
      </c>
      <c r="CD122" s="35">
        <f>SUM(CD110:CD121)</f>
        <v>0</v>
      </c>
      <c r="CE122" s="47"/>
      <c r="CF122" s="46">
        <f>SUM(CF110:CF121)</f>
        <v>0</v>
      </c>
      <c r="CG122" s="35">
        <f>SUM(CG110:CG121)</f>
        <v>0</v>
      </c>
      <c r="CH122" s="47"/>
      <c r="CI122" s="46">
        <f>SUM(CI110:CI121)</f>
        <v>0</v>
      </c>
      <c r="CJ122" s="35">
        <f>SUM(CJ110:CJ121)</f>
        <v>0</v>
      </c>
      <c r="CK122" s="47"/>
      <c r="CL122" s="46">
        <f t="shared" ref="CL122:CM122" si="90">SUM(CL110:CL121)</f>
        <v>0</v>
      </c>
      <c r="CM122" s="35">
        <f t="shared" si="90"/>
        <v>0</v>
      </c>
      <c r="CN122" s="47"/>
      <c r="CO122" s="46">
        <f>SUM(CO110:CO121)</f>
        <v>0</v>
      </c>
      <c r="CP122" s="35">
        <f>SUM(CP110:CP121)</f>
        <v>0</v>
      </c>
      <c r="CQ122" s="47"/>
      <c r="CR122" s="46">
        <f>SUM(CR110:CR121)</f>
        <v>0</v>
      </c>
      <c r="CS122" s="35">
        <f>SUM(CS110:CS121)</f>
        <v>0</v>
      </c>
      <c r="CT122" s="47"/>
      <c r="CU122" s="46">
        <f>SUM(CU110:CU121)</f>
        <v>0</v>
      </c>
      <c r="CV122" s="35">
        <f>SUM(CV110:CV121)</f>
        <v>0</v>
      </c>
      <c r="CW122" s="47"/>
      <c r="CX122" s="46">
        <f>SUM(CX110:CX121)</f>
        <v>0</v>
      </c>
      <c r="CY122" s="35">
        <f>SUM(CY110:CY121)</f>
        <v>0</v>
      </c>
      <c r="CZ122" s="47"/>
      <c r="DA122" s="46">
        <f>SUM(DA110:DA121)</f>
        <v>0.01</v>
      </c>
      <c r="DB122" s="35">
        <f>SUM(DB110:DB121)</f>
        <v>20.8</v>
      </c>
      <c r="DC122" s="47"/>
      <c r="DD122" s="46">
        <f>SUM(DD110:DD121)</f>
        <v>0</v>
      </c>
      <c r="DE122" s="35">
        <f>SUM(DE110:DE121)</f>
        <v>0</v>
      </c>
      <c r="DF122" s="47"/>
      <c r="DG122" s="46">
        <f>SUM(DG110:DG121)</f>
        <v>0.254</v>
      </c>
      <c r="DH122" s="35">
        <f>SUM(DH110:DH121)</f>
        <v>81.540000000000006</v>
      </c>
      <c r="DI122" s="47"/>
      <c r="DJ122" s="36">
        <f t="shared" si="85"/>
        <v>182411.63999999998</v>
      </c>
      <c r="DK122" s="37">
        <f t="shared" si="86"/>
        <v>1041985.1300000001</v>
      </c>
    </row>
    <row r="123" spans="1:115" x14ac:dyDescent="0.25">
      <c r="A123" s="56">
        <v>2018</v>
      </c>
      <c r="B123" s="61" t="s">
        <v>5</v>
      </c>
      <c r="C123" s="48">
        <v>0</v>
      </c>
      <c r="D123" s="20">
        <v>0</v>
      </c>
      <c r="E123" s="51">
        <v>0</v>
      </c>
      <c r="F123" s="48">
        <v>0</v>
      </c>
      <c r="G123" s="20">
        <v>0</v>
      </c>
      <c r="H123" s="51">
        <v>0</v>
      </c>
      <c r="I123" s="48">
        <v>0</v>
      </c>
      <c r="J123" s="20">
        <v>0</v>
      </c>
      <c r="K123" s="51">
        <v>0</v>
      </c>
      <c r="L123" s="48">
        <v>0</v>
      </c>
      <c r="M123" s="20">
        <v>0</v>
      </c>
      <c r="N123" s="51">
        <v>0</v>
      </c>
      <c r="O123" s="48">
        <v>0</v>
      </c>
      <c r="P123" s="20">
        <v>0</v>
      </c>
      <c r="Q123" s="51">
        <v>0</v>
      </c>
      <c r="R123" s="48">
        <v>1781</v>
      </c>
      <c r="S123" s="20">
        <v>15275.79</v>
      </c>
      <c r="T123" s="51">
        <f t="shared" ref="T123:T134" si="91">S123/R123*1000</f>
        <v>8577.0859067939364</v>
      </c>
      <c r="U123" s="48">
        <v>0</v>
      </c>
      <c r="V123" s="20">
        <v>0</v>
      </c>
      <c r="W123" s="51">
        <v>0</v>
      </c>
      <c r="X123" s="48">
        <v>0</v>
      </c>
      <c r="Y123" s="20">
        <v>0</v>
      </c>
      <c r="Z123" s="51">
        <v>0</v>
      </c>
      <c r="AA123" s="48">
        <v>0</v>
      </c>
      <c r="AB123" s="20">
        <v>0</v>
      </c>
      <c r="AC123" s="51">
        <v>0</v>
      </c>
      <c r="AD123" s="48">
        <v>0</v>
      </c>
      <c r="AE123" s="20">
        <v>0</v>
      </c>
      <c r="AF123" s="51">
        <v>0</v>
      </c>
      <c r="AG123" s="48">
        <v>0</v>
      </c>
      <c r="AH123" s="20">
        <v>0</v>
      </c>
      <c r="AI123" s="51">
        <v>0</v>
      </c>
      <c r="AJ123" s="48">
        <v>0</v>
      </c>
      <c r="AK123" s="20">
        <v>0</v>
      </c>
      <c r="AL123" s="51">
        <v>0</v>
      </c>
      <c r="AM123" s="48">
        <v>0</v>
      </c>
      <c r="AN123" s="20">
        <v>0</v>
      </c>
      <c r="AO123" s="51">
        <v>0</v>
      </c>
      <c r="AP123" s="48">
        <v>0</v>
      </c>
      <c r="AQ123" s="20">
        <v>0</v>
      </c>
      <c r="AR123" s="51">
        <v>0</v>
      </c>
      <c r="AS123" s="48">
        <v>0</v>
      </c>
      <c r="AT123" s="20">
        <v>0</v>
      </c>
      <c r="AU123" s="51">
        <v>0</v>
      </c>
      <c r="AV123" s="48">
        <v>0</v>
      </c>
      <c r="AW123" s="20">
        <v>0</v>
      </c>
      <c r="AX123" s="51">
        <v>0</v>
      </c>
      <c r="AY123" s="48">
        <v>0</v>
      </c>
      <c r="AZ123" s="20">
        <v>0</v>
      </c>
      <c r="BA123" s="51">
        <v>0</v>
      </c>
      <c r="BB123" s="48">
        <v>0</v>
      </c>
      <c r="BC123" s="20">
        <v>0</v>
      </c>
      <c r="BD123" s="51">
        <v>0</v>
      </c>
      <c r="BE123" s="48">
        <v>0</v>
      </c>
      <c r="BF123" s="20">
        <v>0</v>
      </c>
      <c r="BG123" s="51">
        <v>0</v>
      </c>
      <c r="BH123" s="48">
        <v>0</v>
      </c>
      <c r="BI123" s="20">
        <v>0</v>
      </c>
      <c r="BJ123" s="51">
        <v>0</v>
      </c>
      <c r="BK123" s="48">
        <v>0</v>
      </c>
      <c r="BL123" s="20">
        <v>0</v>
      </c>
      <c r="BM123" s="51">
        <v>0</v>
      </c>
      <c r="BN123" s="48">
        <v>0</v>
      </c>
      <c r="BO123" s="20">
        <v>0</v>
      </c>
      <c r="BP123" s="51">
        <v>0</v>
      </c>
      <c r="BQ123" s="48">
        <v>0</v>
      </c>
      <c r="BR123" s="20">
        <v>0</v>
      </c>
      <c r="BS123" s="51">
        <v>0</v>
      </c>
      <c r="BT123" s="48">
        <v>0</v>
      </c>
      <c r="BU123" s="20">
        <v>0</v>
      </c>
      <c r="BV123" s="51">
        <v>0</v>
      </c>
      <c r="BW123" s="48">
        <v>0</v>
      </c>
      <c r="BX123" s="20">
        <v>0</v>
      </c>
      <c r="BY123" s="51">
        <v>0</v>
      </c>
      <c r="BZ123" s="48">
        <v>29121</v>
      </c>
      <c r="CA123" s="20">
        <v>131339.04999999999</v>
      </c>
      <c r="CB123" s="51">
        <f t="shared" ref="CB123:CB133" si="92">CA123/BZ123*1000</f>
        <v>4510.1146938635347</v>
      </c>
      <c r="CC123" s="48">
        <v>0</v>
      </c>
      <c r="CD123" s="20">
        <v>0</v>
      </c>
      <c r="CE123" s="51">
        <v>0</v>
      </c>
      <c r="CF123" s="48">
        <v>0</v>
      </c>
      <c r="CG123" s="20">
        <v>0</v>
      </c>
      <c r="CH123" s="51">
        <v>0</v>
      </c>
      <c r="CI123" s="48">
        <v>0</v>
      </c>
      <c r="CJ123" s="20">
        <v>0</v>
      </c>
      <c r="CK123" s="51">
        <v>0</v>
      </c>
      <c r="CL123" s="48">
        <v>0</v>
      </c>
      <c r="CM123" s="20">
        <v>0</v>
      </c>
      <c r="CN123" s="51">
        <f t="shared" ref="CN123:CN161" si="93">IF(CL123=0,0,CM123/CL123*1000)</f>
        <v>0</v>
      </c>
      <c r="CO123" s="48">
        <v>0</v>
      </c>
      <c r="CP123" s="20">
        <v>0</v>
      </c>
      <c r="CQ123" s="51">
        <v>0</v>
      </c>
      <c r="CR123" s="48">
        <v>0</v>
      </c>
      <c r="CS123" s="20">
        <v>0</v>
      </c>
      <c r="CT123" s="51">
        <v>0</v>
      </c>
      <c r="CU123" s="48">
        <v>0</v>
      </c>
      <c r="CV123" s="20">
        <v>0</v>
      </c>
      <c r="CW123" s="51">
        <v>0</v>
      </c>
      <c r="CX123" s="48">
        <v>0</v>
      </c>
      <c r="CY123" s="20">
        <v>0</v>
      </c>
      <c r="CZ123" s="51">
        <v>0</v>
      </c>
      <c r="DA123" s="48">
        <v>0</v>
      </c>
      <c r="DB123" s="20">
        <v>0</v>
      </c>
      <c r="DC123" s="51">
        <v>0</v>
      </c>
      <c r="DD123" s="50">
        <v>0</v>
      </c>
      <c r="DE123" s="4">
        <v>0</v>
      </c>
      <c r="DF123" s="51">
        <v>0</v>
      </c>
      <c r="DG123" s="48">
        <v>0</v>
      </c>
      <c r="DH123" s="20">
        <v>0</v>
      </c>
      <c r="DI123" s="51">
        <v>0</v>
      </c>
      <c r="DJ123" s="6">
        <f t="shared" ref="DJ123:DJ148" si="94">C123+F123+I123+L123+O123+R123+X123+AA123+AD123+AG123+AJ123+AM123+AP123+AS123+AV123+AY123+BB123+BE123+BH123+BK123+BN123+BQ123+BT123+BW123+BZ123+CC123+CF123+CI123+CO123+CR123+CU123+CX123+DA123+DG123</f>
        <v>30902</v>
      </c>
      <c r="DK123" s="13">
        <f t="shared" ref="DK123:DK148" si="95">D123+G123+J123+M123+P123+S123+Y123+AB123+AE123+AH123+AK123+AN123+AQ123+AT123+AW123+AZ123+BC123+BF123+BI123+BL123+BO123+BR123+BU123+BX123+CA123+CD123+CG123+CJ123+CP123+CS123+CV123+CY123+DB123+DH123</f>
        <v>146614.84</v>
      </c>
    </row>
    <row r="124" spans="1:115" x14ac:dyDescent="0.25">
      <c r="A124" s="56">
        <v>2018</v>
      </c>
      <c r="B124" s="62" t="s">
        <v>6</v>
      </c>
      <c r="C124" s="50">
        <v>0</v>
      </c>
      <c r="D124" s="4">
        <v>0</v>
      </c>
      <c r="E124" s="51">
        <v>0</v>
      </c>
      <c r="F124" s="50">
        <v>0</v>
      </c>
      <c r="G124" s="4">
        <v>0</v>
      </c>
      <c r="H124" s="51">
        <v>0</v>
      </c>
      <c r="I124" s="50">
        <v>0</v>
      </c>
      <c r="J124" s="4">
        <v>0</v>
      </c>
      <c r="K124" s="51">
        <v>0</v>
      </c>
      <c r="L124" s="50">
        <v>0</v>
      </c>
      <c r="M124" s="4">
        <v>0</v>
      </c>
      <c r="N124" s="51">
        <v>0</v>
      </c>
      <c r="O124" s="50">
        <v>0</v>
      </c>
      <c r="P124" s="4">
        <v>0</v>
      </c>
      <c r="Q124" s="51">
        <v>0</v>
      </c>
      <c r="R124" s="50">
        <v>686</v>
      </c>
      <c r="S124" s="4">
        <v>5151.51</v>
      </c>
      <c r="T124" s="51">
        <f t="shared" si="91"/>
        <v>7509.4897959183681</v>
      </c>
      <c r="U124" s="50">
        <v>0</v>
      </c>
      <c r="V124" s="4">
        <v>0</v>
      </c>
      <c r="W124" s="51">
        <v>0</v>
      </c>
      <c r="X124" s="50">
        <v>0</v>
      </c>
      <c r="Y124" s="4">
        <v>0</v>
      </c>
      <c r="Z124" s="51">
        <v>0</v>
      </c>
      <c r="AA124" s="50">
        <v>22000</v>
      </c>
      <c r="AB124" s="4">
        <v>107319.16</v>
      </c>
      <c r="AC124" s="51">
        <f t="shared" ref="AC124" si="96">AB124/AA124*1000</f>
        <v>4878.1436363636358</v>
      </c>
      <c r="AD124" s="50">
        <v>0</v>
      </c>
      <c r="AE124" s="4">
        <v>0</v>
      </c>
      <c r="AF124" s="51">
        <v>0</v>
      </c>
      <c r="AG124" s="50">
        <v>0</v>
      </c>
      <c r="AH124" s="4">
        <v>0</v>
      </c>
      <c r="AI124" s="51">
        <v>0</v>
      </c>
      <c r="AJ124" s="50">
        <v>5.0000000000000001E-3</v>
      </c>
      <c r="AK124" s="4">
        <v>3.47</v>
      </c>
      <c r="AL124" s="51">
        <f t="shared" ref="AL124:AL127" si="97">AK124/AJ124*1000</f>
        <v>694000</v>
      </c>
      <c r="AM124" s="50">
        <v>0</v>
      </c>
      <c r="AN124" s="4">
        <v>0</v>
      </c>
      <c r="AO124" s="51">
        <v>0</v>
      </c>
      <c r="AP124" s="50">
        <v>0</v>
      </c>
      <c r="AQ124" s="4">
        <v>0</v>
      </c>
      <c r="AR124" s="51">
        <v>0</v>
      </c>
      <c r="AS124" s="50">
        <v>0</v>
      </c>
      <c r="AT124" s="4">
        <v>0</v>
      </c>
      <c r="AU124" s="51">
        <v>0</v>
      </c>
      <c r="AV124" s="50">
        <v>0</v>
      </c>
      <c r="AW124" s="4">
        <v>0</v>
      </c>
      <c r="AX124" s="51">
        <v>0</v>
      </c>
      <c r="AY124" s="50">
        <v>0</v>
      </c>
      <c r="AZ124" s="4">
        <v>0</v>
      </c>
      <c r="BA124" s="51">
        <v>0</v>
      </c>
      <c r="BB124" s="50">
        <v>40</v>
      </c>
      <c r="BC124" s="4">
        <v>297.61</v>
      </c>
      <c r="BD124" s="51">
        <f t="shared" ref="BD124" si="98">BC124/BB124*1000</f>
        <v>7440.2500000000009</v>
      </c>
      <c r="BE124" s="50">
        <v>0</v>
      </c>
      <c r="BF124" s="4">
        <v>0</v>
      </c>
      <c r="BG124" s="51">
        <v>0</v>
      </c>
      <c r="BH124" s="50">
        <v>3</v>
      </c>
      <c r="BI124" s="4">
        <v>37.31</v>
      </c>
      <c r="BJ124" s="51">
        <f t="shared" ref="BJ124" si="99">BI124/BH124*1000</f>
        <v>12436.666666666668</v>
      </c>
      <c r="BK124" s="50">
        <v>0</v>
      </c>
      <c r="BL124" s="4">
        <v>0</v>
      </c>
      <c r="BM124" s="51">
        <v>0</v>
      </c>
      <c r="BN124" s="50">
        <v>0</v>
      </c>
      <c r="BO124" s="4">
        <v>0</v>
      </c>
      <c r="BP124" s="51">
        <v>0</v>
      </c>
      <c r="BQ124" s="50">
        <v>0</v>
      </c>
      <c r="BR124" s="4">
        <v>0</v>
      </c>
      <c r="BS124" s="51">
        <v>0</v>
      </c>
      <c r="BT124" s="50">
        <v>0</v>
      </c>
      <c r="BU124" s="4">
        <v>0</v>
      </c>
      <c r="BV124" s="51">
        <v>0</v>
      </c>
      <c r="BW124" s="50">
        <v>0</v>
      </c>
      <c r="BX124" s="4">
        <v>0</v>
      </c>
      <c r="BY124" s="51">
        <v>0</v>
      </c>
      <c r="BZ124" s="50">
        <v>526</v>
      </c>
      <c r="CA124" s="4">
        <v>2707.44</v>
      </c>
      <c r="CB124" s="51">
        <f t="shared" si="92"/>
        <v>5147.2243346007608</v>
      </c>
      <c r="CC124" s="50">
        <v>0</v>
      </c>
      <c r="CD124" s="4">
        <v>0</v>
      </c>
      <c r="CE124" s="51">
        <v>0</v>
      </c>
      <c r="CF124" s="50">
        <v>0</v>
      </c>
      <c r="CG124" s="4">
        <v>0</v>
      </c>
      <c r="CH124" s="51">
        <v>0</v>
      </c>
      <c r="CI124" s="50">
        <v>0</v>
      </c>
      <c r="CJ124" s="4">
        <v>0</v>
      </c>
      <c r="CK124" s="51">
        <v>0</v>
      </c>
      <c r="CL124" s="50">
        <v>0</v>
      </c>
      <c r="CM124" s="4">
        <v>0</v>
      </c>
      <c r="CN124" s="51">
        <f t="shared" si="93"/>
        <v>0</v>
      </c>
      <c r="CO124" s="50">
        <v>0</v>
      </c>
      <c r="CP124" s="4">
        <v>0</v>
      </c>
      <c r="CQ124" s="51">
        <v>0</v>
      </c>
      <c r="CR124" s="50">
        <v>0</v>
      </c>
      <c r="CS124" s="4">
        <v>0</v>
      </c>
      <c r="CT124" s="51">
        <v>0</v>
      </c>
      <c r="CU124" s="50">
        <v>0</v>
      </c>
      <c r="CV124" s="4">
        <v>0</v>
      </c>
      <c r="CW124" s="51">
        <v>0</v>
      </c>
      <c r="CX124" s="50">
        <v>0</v>
      </c>
      <c r="CY124" s="4">
        <v>0</v>
      </c>
      <c r="CZ124" s="51">
        <v>0</v>
      </c>
      <c r="DA124" s="50">
        <v>0</v>
      </c>
      <c r="DB124" s="4">
        <v>0</v>
      </c>
      <c r="DC124" s="51">
        <v>0</v>
      </c>
      <c r="DD124" s="50">
        <v>0</v>
      </c>
      <c r="DE124" s="4">
        <v>0</v>
      </c>
      <c r="DF124" s="51">
        <v>0</v>
      </c>
      <c r="DG124" s="50">
        <v>0</v>
      </c>
      <c r="DH124" s="4">
        <v>0</v>
      </c>
      <c r="DI124" s="51">
        <v>0</v>
      </c>
      <c r="DJ124" s="6">
        <f t="shared" si="94"/>
        <v>23255.005000000001</v>
      </c>
      <c r="DK124" s="13">
        <f t="shared" si="95"/>
        <v>115516.5</v>
      </c>
    </row>
    <row r="125" spans="1:115" x14ac:dyDescent="0.25">
      <c r="A125" s="56">
        <v>2018</v>
      </c>
      <c r="B125" s="62" t="s">
        <v>7</v>
      </c>
      <c r="C125" s="50">
        <v>0</v>
      </c>
      <c r="D125" s="4">
        <v>0</v>
      </c>
      <c r="E125" s="51">
        <v>0</v>
      </c>
      <c r="F125" s="50">
        <v>0</v>
      </c>
      <c r="G125" s="4">
        <v>0</v>
      </c>
      <c r="H125" s="51">
        <v>0</v>
      </c>
      <c r="I125" s="50">
        <v>0</v>
      </c>
      <c r="J125" s="4">
        <v>0</v>
      </c>
      <c r="K125" s="51">
        <v>0</v>
      </c>
      <c r="L125" s="50">
        <v>0</v>
      </c>
      <c r="M125" s="4">
        <v>0</v>
      </c>
      <c r="N125" s="51">
        <v>0</v>
      </c>
      <c r="O125" s="50">
        <v>0</v>
      </c>
      <c r="P125" s="4">
        <v>0</v>
      </c>
      <c r="Q125" s="51">
        <v>0</v>
      </c>
      <c r="R125" s="50">
        <v>716</v>
      </c>
      <c r="S125" s="4">
        <v>5922.88</v>
      </c>
      <c r="T125" s="51">
        <f t="shared" si="91"/>
        <v>8272.1787709497203</v>
      </c>
      <c r="U125" s="50">
        <v>0</v>
      </c>
      <c r="V125" s="4">
        <v>0</v>
      </c>
      <c r="W125" s="51">
        <v>0</v>
      </c>
      <c r="X125" s="50">
        <v>0</v>
      </c>
      <c r="Y125" s="4">
        <v>0</v>
      </c>
      <c r="Z125" s="51">
        <v>0</v>
      </c>
      <c r="AA125" s="50">
        <v>0</v>
      </c>
      <c r="AB125" s="4">
        <v>0</v>
      </c>
      <c r="AC125" s="51">
        <v>0</v>
      </c>
      <c r="AD125" s="50">
        <v>0</v>
      </c>
      <c r="AE125" s="4">
        <v>0</v>
      </c>
      <c r="AF125" s="51">
        <v>0</v>
      </c>
      <c r="AG125" s="50">
        <v>0</v>
      </c>
      <c r="AH125" s="4">
        <v>0</v>
      </c>
      <c r="AI125" s="51">
        <v>0</v>
      </c>
      <c r="AJ125" s="50">
        <v>0</v>
      </c>
      <c r="AK125" s="4">
        <v>0</v>
      </c>
      <c r="AL125" s="51">
        <v>0</v>
      </c>
      <c r="AM125" s="50">
        <v>0</v>
      </c>
      <c r="AN125" s="4">
        <v>0</v>
      </c>
      <c r="AO125" s="51">
        <v>0</v>
      </c>
      <c r="AP125" s="50">
        <v>0</v>
      </c>
      <c r="AQ125" s="4">
        <v>0</v>
      </c>
      <c r="AR125" s="51">
        <v>0</v>
      </c>
      <c r="AS125" s="50">
        <v>0</v>
      </c>
      <c r="AT125" s="4">
        <v>0</v>
      </c>
      <c r="AU125" s="51">
        <v>0</v>
      </c>
      <c r="AV125" s="50">
        <v>0</v>
      </c>
      <c r="AW125" s="4">
        <v>0</v>
      </c>
      <c r="AX125" s="51">
        <v>0</v>
      </c>
      <c r="AY125" s="50">
        <v>0</v>
      </c>
      <c r="AZ125" s="4">
        <v>0</v>
      </c>
      <c r="BA125" s="51">
        <v>0</v>
      </c>
      <c r="BB125" s="50">
        <v>0</v>
      </c>
      <c r="BC125" s="4">
        <v>0</v>
      </c>
      <c r="BD125" s="51">
        <v>0</v>
      </c>
      <c r="BE125" s="50">
        <v>0</v>
      </c>
      <c r="BF125" s="4">
        <v>0</v>
      </c>
      <c r="BG125" s="51">
        <v>0</v>
      </c>
      <c r="BH125" s="50">
        <v>0</v>
      </c>
      <c r="BI125" s="4">
        <v>0</v>
      </c>
      <c r="BJ125" s="51">
        <v>0</v>
      </c>
      <c r="BK125" s="50">
        <v>0</v>
      </c>
      <c r="BL125" s="4">
        <v>0</v>
      </c>
      <c r="BM125" s="51">
        <v>0</v>
      </c>
      <c r="BN125" s="50">
        <v>0</v>
      </c>
      <c r="BO125" s="4">
        <v>0</v>
      </c>
      <c r="BP125" s="51">
        <v>0</v>
      </c>
      <c r="BQ125" s="50">
        <v>0</v>
      </c>
      <c r="BR125" s="4">
        <v>0</v>
      </c>
      <c r="BS125" s="51">
        <v>0</v>
      </c>
      <c r="BT125" s="50">
        <v>0</v>
      </c>
      <c r="BU125" s="4">
        <v>0</v>
      </c>
      <c r="BV125" s="51">
        <v>0</v>
      </c>
      <c r="BW125" s="50">
        <v>0</v>
      </c>
      <c r="BX125" s="4">
        <v>0</v>
      </c>
      <c r="BY125" s="51">
        <v>0</v>
      </c>
      <c r="BZ125" s="50">
        <v>0</v>
      </c>
      <c r="CA125" s="4">
        <v>0</v>
      </c>
      <c r="CB125" s="51">
        <v>0</v>
      </c>
      <c r="CC125" s="50">
        <v>0</v>
      </c>
      <c r="CD125" s="4">
        <v>0</v>
      </c>
      <c r="CE125" s="51">
        <v>0</v>
      </c>
      <c r="CF125" s="50">
        <v>0</v>
      </c>
      <c r="CG125" s="4">
        <v>0</v>
      </c>
      <c r="CH125" s="51">
        <v>0</v>
      </c>
      <c r="CI125" s="50">
        <v>0</v>
      </c>
      <c r="CJ125" s="4">
        <v>0</v>
      </c>
      <c r="CK125" s="51">
        <v>0</v>
      </c>
      <c r="CL125" s="50">
        <v>0</v>
      </c>
      <c r="CM125" s="4">
        <v>0</v>
      </c>
      <c r="CN125" s="51">
        <f t="shared" si="93"/>
        <v>0</v>
      </c>
      <c r="CO125" s="50">
        <v>0</v>
      </c>
      <c r="CP125" s="4">
        <v>0</v>
      </c>
      <c r="CQ125" s="51">
        <v>0</v>
      </c>
      <c r="CR125" s="50">
        <v>0</v>
      </c>
      <c r="CS125" s="4">
        <v>0</v>
      </c>
      <c r="CT125" s="51">
        <v>0</v>
      </c>
      <c r="CU125" s="50">
        <v>0</v>
      </c>
      <c r="CV125" s="4">
        <v>0</v>
      </c>
      <c r="CW125" s="51">
        <v>0</v>
      </c>
      <c r="CX125" s="50">
        <v>0</v>
      </c>
      <c r="CY125" s="4">
        <v>0</v>
      </c>
      <c r="CZ125" s="51">
        <v>0</v>
      </c>
      <c r="DA125" s="50">
        <v>0</v>
      </c>
      <c r="DB125" s="4">
        <v>0</v>
      </c>
      <c r="DC125" s="51">
        <v>0</v>
      </c>
      <c r="DD125" s="50">
        <v>0</v>
      </c>
      <c r="DE125" s="4">
        <v>0</v>
      </c>
      <c r="DF125" s="51">
        <v>0</v>
      </c>
      <c r="DG125" s="50">
        <v>0</v>
      </c>
      <c r="DH125" s="4">
        <v>0</v>
      </c>
      <c r="DI125" s="51">
        <v>0</v>
      </c>
      <c r="DJ125" s="6">
        <f t="shared" si="94"/>
        <v>716</v>
      </c>
      <c r="DK125" s="13">
        <f t="shared" si="95"/>
        <v>5922.88</v>
      </c>
    </row>
    <row r="126" spans="1:115" x14ac:dyDescent="0.25">
      <c r="A126" s="56">
        <v>2018</v>
      </c>
      <c r="B126" s="62" t="s">
        <v>8</v>
      </c>
      <c r="C126" s="50">
        <v>0</v>
      </c>
      <c r="D126" s="4">
        <v>0</v>
      </c>
      <c r="E126" s="51">
        <v>0</v>
      </c>
      <c r="F126" s="50">
        <v>0</v>
      </c>
      <c r="G126" s="4">
        <v>0</v>
      </c>
      <c r="H126" s="51">
        <v>0</v>
      </c>
      <c r="I126" s="50">
        <v>0</v>
      </c>
      <c r="J126" s="4">
        <v>0</v>
      </c>
      <c r="K126" s="51">
        <v>0</v>
      </c>
      <c r="L126" s="50">
        <v>0</v>
      </c>
      <c r="M126" s="4">
        <v>0</v>
      </c>
      <c r="N126" s="51">
        <v>0</v>
      </c>
      <c r="O126" s="50">
        <v>0</v>
      </c>
      <c r="P126" s="4">
        <v>0</v>
      </c>
      <c r="Q126" s="51">
        <v>0</v>
      </c>
      <c r="R126" s="50">
        <v>336.66</v>
      </c>
      <c r="S126" s="4">
        <v>2688.84</v>
      </c>
      <c r="T126" s="51">
        <f t="shared" si="91"/>
        <v>7986.8116200320792</v>
      </c>
      <c r="U126" s="50">
        <v>0</v>
      </c>
      <c r="V126" s="4">
        <v>0</v>
      </c>
      <c r="W126" s="51">
        <v>0</v>
      </c>
      <c r="X126" s="50">
        <v>0</v>
      </c>
      <c r="Y126" s="4">
        <v>0</v>
      </c>
      <c r="Z126" s="51">
        <v>0</v>
      </c>
      <c r="AA126" s="50">
        <v>0</v>
      </c>
      <c r="AB126" s="4">
        <v>0</v>
      </c>
      <c r="AC126" s="51">
        <v>0</v>
      </c>
      <c r="AD126" s="50">
        <v>0</v>
      </c>
      <c r="AE126" s="4">
        <v>0</v>
      </c>
      <c r="AF126" s="51">
        <v>0</v>
      </c>
      <c r="AG126" s="50">
        <v>0</v>
      </c>
      <c r="AH126" s="4">
        <v>0</v>
      </c>
      <c r="AI126" s="51">
        <v>0</v>
      </c>
      <c r="AJ126" s="50">
        <v>0</v>
      </c>
      <c r="AK126" s="4">
        <v>0</v>
      </c>
      <c r="AL126" s="51">
        <v>0</v>
      </c>
      <c r="AM126" s="50">
        <v>0</v>
      </c>
      <c r="AN126" s="4">
        <v>0</v>
      </c>
      <c r="AO126" s="51">
        <v>0</v>
      </c>
      <c r="AP126" s="50">
        <v>0</v>
      </c>
      <c r="AQ126" s="4">
        <v>0</v>
      </c>
      <c r="AR126" s="51">
        <v>0</v>
      </c>
      <c r="AS126" s="50">
        <v>0</v>
      </c>
      <c r="AT126" s="4">
        <v>0</v>
      </c>
      <c r="AU126" s="51">
        <v>0</v>
      </c>
      <c r="AV126" s="50">
        <v>0</v>
      </c>
      <c r="AW126" s="4">
        <v>0</v>
      </c>
      <c r="AX126" s="51">
        <v>0</v>
      </c>
      <c r="AY126" s="50">
        <v>0</v>
      </c>
      <c r="AZ126" s="4">
        <v>0</v>
      </c>
      <c r="BA126" s="51">
        <v>0</v>
      </c>
      <c r="BB126" s="50">
        <v>0</v>
      </c>
      <c r="BC126" s="4">
        <v>0</v>
      </c>
      <c r="BD126" s="51">
        <v>0</v>
      </c>
      <c r="BE126" s="50">
        <v>0</v>
      </c>
      <c r="BF126" s="4">
        <v>0</v>
      </c>
      <c r="BG126" s="51">
        <v>0</v>
      </c>
      <c r="BH126" s="50">
        <v>0</v>
      </c>
      <c r="BI126" s="4">
        <v>0</v>
      </c>
      <c r="BJ126" s="51">
        <v>0</v>
      </c>
      <c r="BK126" s="50">
        <v>0</v>
      </c>
      <c r="BL126" s="4">
        <v>0</v>
      </c>
      <c r="BM126" s="51">
        <v>0</v>
      </c>
      <c r="BN126" s="50">
        <v>0</v>
      </c>
      <c r="BO126" s="4">
        <v>0</v>
      </c>
      <c r="BP126" s="51">
        <v>0</v>
      </c>
      <c r="BQ126" s="50">
        <v>0</v>
      </c>
      <c r="BR126" s="4">
        <v>0</v>
      </c>
      <c r="BS126" s="51">
        <v>0</v>
      </c>
      <c r="BT126" s="50">
        <v>0</v>
      </c>
      <c r="BU126" s="4">
        <v>0</v>
      </c>
      <c r="BV126" s="51">
        <v>0</v>
      </c>
      <c r="BW126" s="50">
        <v>0</v>
      </c>
      <c r="BX126" s="4">
        <v>0</v>
      </c>
      <c r="BY126" s="51">
        <v>0</v>
      </c>
      <c r="BZ126" s="50">
        <v>0</v>
      </c>
      <c r="CA126" s="4">
        <v>0</v>
      </c>
      <c r="CB126" s="51">
        <v>0</v>
      </c>
      <c r="CC126" s="50">
        <v>0</v>
      </c>
      <c r="CD126" s="4">
        <v>0</v>
      </c>
      <c r="CE126" s="51">
        <v>0</v>
      </c>
      <c r="CF126" s="50">
        <v>0</v>
      </c>
      <c r="CG126" s="4">
        <v>0</v>
      </c>
      <c r="CH126" s="51">
        <v>0</v>
      </c>
      <c r="CI126" s="50">
        <v>0</v>
      </c>
      <c r="CJ126" s="4">
        <v>0</v>
      </c>
      <c r="CK126" s="51">
        <v>0</v>
      </c>
      <c r="CL126" s="50">
        <v>0</v>
      </c>
      <c r="CM126" s="4">
        <v>0</v>
      </c>
      <c r="CN126" s="51">
        <f t="shared" si="93"/>
        <v>0</v>
      </c>
      <c r="CO126" s="50">
        <v>0</v>
      </c>
      <c r="CP126" s="4">
        <v>0</v>
      </c>
      <c r="CQ126" s="51">
        <v>0</v>
      </c>
      <c r="CR126" s="50">
        <v>0</v>
      </c>
      <c r="CS126" s="4">
        <v>0</v>
      </c>
      <c r="CT126" s="51">
        <v>0</v>
      </c>
      <c r="CU126" s="50">
        <v>0</v>
      </c>
      <c r="CV126" s="4">
        <v>0</v>
      </c>
      <c r="CW126" s="51">
        <v>0</v>
      </c>
      <c r="CX126" s="50">
        <v>0</v>
      </c>
      <c r="CY126" s="4">
        <v>0</v>
      </c>
      <c r="CZ126" s="51">
        <v>0</v>
      </c>
      <c r="DA126" s="50">
        <v>0</v>
      </c>
      <c r="DB126" s="4">
        <v>0</v>
      </c>
      <c r="DC126" s="51">
        <v>0</v>
      </c>
      <c r="DD126" s="50">
        <v>0</v>
      </c>
      <c r="DE126" s="4">
        <v>0</v>
      </c>
      <c r="DF126" s="51">
        <v>0</v>
      </c>
      <c r="DG126" s="50">
        <v>0</v>
      </c>
      <c r="DH126" s="4">
        <v>0</v>
      </c>
      <c r="DI126" s="51">
        <v>0</v>
      </c>
      <c r="DJ126" s="6">
        <f t="shared" si="94"/>
        <v>336.66</v>
      </c>
      <c r="DK126" s="13">
        <f t="shared" si="95"/>
        <v>2688.84</v>
      </c>
    </row>
    <row r="127" spans="1:115" x14ac:dyDescent="0.25">
      <c r="A127" s="56">
        <v>2018</v>
      </c>
      <c r="B127" s="62" t="s">
        <v>9</v>
      </c>
      <c r="C127" s="50">
        <v>0</v>
      </c>
      <c r="D127" s="4">
        <v>0</v>
      </c>
      <c r="E127" s="51">
        <v>0</v>
      </c>
      <c r="F127" s="50">
        <v>0</v>
      </c>
      <c r="G127" s="4">
        <v>0</v>
      </c>
      <c r="H127" s="51">
        <v>0</v>
      </c>
      <c r="I127" s="50">
        <v>0</v>
      </c>
      <c r="J127" s="4">
        <v>0</v>
      </c>
      <c r="K127" s="51">
        <v>0</v>
      </c>
      <c r="L127" s="50">
        <v>0</v>
      </c>
      <c r="M127" s="4">
        <v>0</v>
      </c>
      <c r="N127" s="51">
        <v>0</v>
      </c>
      <c r="O127" s="50">
        <v>0</v>
      </c>
      <c r="P127" s="4">
        <v>0</v>
      </c>
      <c r="Q127" s="51">
        <v>0</v>
      </c>
      <c r="R127" s="50">
        <v>1685.4</v>
      </c>
      <c r="S127" s="4">
        <v>13881.692999999999</v>
      </c>
      <c r="T127" s="51">
        <f t="shared" si="91"/>
        <v>8236.4382342470617</v>
      </c>
      <c r="U127" s="50">
        <v>0</v>
      </c>
      <c r="V127" s="4">
        <v>0</v>
      </c>
      <c r="W127" s="51">
        <v>0</v>
      </c>
      <c r="X127" s="50">
        <v>0</v>
      </c>
      <c r="Y127" s="4">
        <v>0</v>
      </c>
      <c r="Z127" s="51">
        <v>0</v>
      </c>
      <c r="AA127" s="50">
        <v>0</v>
      </c>
      <c r="AB127" s="4">
        <v>0</v>
      </c>
      <c r="AC127" s="51">
        <v>0</v>
      </c>
      <c r="AD127" s="50">
        <v>0</v>
      </c>
      <c r="AE127" s="4">
        <v>0</v>
      </c>
      <c r="AF127" s="51">
        <v>0</v>
      </c>
      <c r="AG127" s="50">
        <v>0</v>
      </c>
      <c r="AH127" s="4">
        <v>0</v>
      </c>
      <c r="AI127" s="51">
        <v>0</v>
      </c>
      <c r="AJ127" s="50">
        <v>3</v>
      </c>
      <c r="AK127" s="4">
        <v>78.347999999999999</v>
      </c>
      <c r="AL127" s="51">
        <f t="shared" si="97"/>
        <v>26116</v>
      </c>
      <c r="AM127" s="50">
        <v>0</v>
      </c>
      <c r="AN127" s="4">
        <v>0</v>
      </c>
      <c r="AO127" s="51">
        <v>0</v>
      </c>
      <c r="AP127" s="50">
        <v>0</v>
      </c>
      <c r="AQ127" s="4">
        <v>0</v>
      </c>
      <c r="AR127" s="51">
        <v>0</v>
      </c>
      <c r="AS127" s="50">
        <v>0</v>
      </c>
      <c r="AT127" s="4">
        <v>0</v>
      </c>
      <c r="AU127" s="51">
        <v>0</v>
      </c>
      <c r="AV127" s="50">
        <v>0</v>
      </c>
      <c r="AW127" s="4">
        <v>0</v>
      </c>
      <c r="AX127" s="51">
        <v>0</v>
      </c>
      <c r="AY127" s="50">
        <v>0</v>
      </c>
      <c r="AZ127" s="4">
        <v>0</v>
      </c>
      <c r="BA127" s="51">
        <v>0</v>
      </c>
      <c r="BB127" s="50">
        <v>0</v>
      </c>
      <c r="BC127" s="4">
        <v>0</v>
      </c>
      <c r="BD127" s="51">
        <v>0</v>
      </c>
      <c r="BE127" s="50">
        <v>0</v>
      </c>
      <c r="BF127" s="4">
        <v>0</v>
      </c>
      <c r="BG127" s="51">
        <v>0</v>
      </c>
      <c r="BH127" s="50">
        <v>0</v>
      </c>
      <c r="BI127" s="4">
        <v>0</v>
      </c>
      <c r="BJ127" s="51">
        <v>0</v>
      </c>
      <c r="BK127" s="50">
        <v>0</v>
      </c>
      <c r="BL127" s="4">
        <v>0</v>
      </c>
      <c r="BM127" s="51">
        <v>0</v>
      </c>
      <c r="BN127" s="50">
        <v>0</v>
      </c>
      <c r="BO127" s="4">
        <v>0</v>
      </c>
      <c r="BP127" s="51">
        <v>0</v>
      </c>
      <c r="BQ127" s="50">
        <v>0</v>
      </c>
      <c r="BR127" s="4">
        <v>0</v>
      </c>
      <c r="BS127" s="51">
        <v>0</v>
      </c>
      <c r="BT127" s="50">
        <v>0</v>
      </c>
      <c r="BU127" s="4">
        <v>0</v>
      </c>
      <c r="BV127" s="51">
        <v>0</v>
      </c>
      <c r="BW127" s="50">
        <v>0</v>
      </c>
      <c r="BX127" s="4">
        <v>0</v>
      </c>
      <c r="BY127" s="51">
        <v>0</v>
      </c>
      <c r="BZ127" s="50">
        <v>440</v>
      </c>
      <c r="CA127" s="4">
        <v>2377.2750000000001</v>
      </c>
      <c r="CB127" s="51">
        <f t="shared" si="92"/>
        <v>5402.8977272727279</v>
      </c>
      <c r="CC127" s="50">
        <v>0</v>
      </c>
      <c r="CD127" s="4">
        <v>0</v>
      </c>
      <c r="CE127" s="51">
        <v>0</v>
      </c>
      <c r="CF127" s="50">
        <v>0</v>
      </c>
      <c r="CG127" s="4">
        <v>0</v>
      </c>
      <c r="CH127" s="51">
        <v>0</v>
      </c>
      <c r="CI127" s="50">
        <v>0</v>
      </c>
      <c r="CJ127" s="4">
        <v>0</v>
      </c>
      <c r="CK127" s="51">
        <v>0</v>
      </c>
      <c r="CL127" s="50">
        <v>0</v>
      </c>
      <c r="CM127" s="4">
        <v>0</v>
      </c>
      <c r="CN127" s="51">
        <f t="shared" si="93"/>
        <v>0</v>
      </c>
      <c r="CO127" s="50">
        <v>0</v>
      </c>
      <c r="CP127" s="4">
        <v>0</v>
      </c>
      <c r="CQ127" s="51">
        <v>0</v>
      </c>
      <c r="CR127" s="50">
        <v>0</v>
      </c>
      <c r="CS127" s="4">
        <v>0</v>
      </c>
      <c r="CT127" s="51">
        <v>0</v>
      </c>
      <c r="CU127" s="50">
        <v>0</v>
      </c>
      <c r="CV127" s="4">
        <v>0</v>
      </c>
      <c r="CW127" s="51">
        <v>0</v>
      </c>
      <c r="CX127" s="50">
        <v>0</v>
      </c>
      <c r="CY127" s="4">
        <v>0</v>
      </c>
      <c r="CZ127" s="51">
        <v>0</v>
      </c>
      <c r="DA127" s="50">
        <v>0</v>
      </c>
      <c r="DB127" s="4">
        <v>0</v>
      </c>
      <c r="DC127" s="51">
        <v>0</v>
      </c>
      <c r="DD127" s="50">
        <v>0</v>
      </c>
      <c r="DE127" s="4">
        <v>0</v>
      </c>
      <c r="DF127" s="51">
        <v>0</v>
      </c>
      <c r="DG127" s="50">
        <v>0</v>
      </c>
      <c r="DH127" s="4">
        <v>0</v>
      </c>
      <c r="DI127" s="51">
        <v>0</v>
      </c>
      <c r="DJ127" s="6">
        <f t="shared" si="94"/>
        <v>2128.4</v>
      </c>
      <c r="DK127" s="13">
        <f t="shared" si="95"/>
        <v>16337.315999999999</v>
      </c>
    </row>
    <row r="128" spans="1:115" x14ac:dyDescent="0.25">
      <c r="A128" s="56">
        <v>2018</v>
      </c>
      <c r="B128" s="62" t="s">
        <v>10</v>
      </c>
      <c r="C128" s="50">
        <v>0</v>
      </c>
      <c r="D128" s="4">
        <v>0</v>
      </c>
      <c r="E128" s="51">
        <v>0</v>
      </c>
      <c r="F128" s="50">
        <v>0</v>
      </c>
      <c r="G128" s="4">
        <v>0</v>
      </c>
      <c r="H128" s="51">
        <v>0</v>
      </c>
      <c r="I128" s="50">
        <v>0</v>
      </c>
      <c r="J128" s="4">
        <v>0</v>
      </c>
      <c r="K128" s="51">
        <v>0</v>
      </c>
      <c r="L128" s="50">
        <v>0</v>
      </c>
      <c r="M128" s="4">
        <v>0</v>
      </c>
      <c r="N128" s="51">
        <v>0</v>
      </c>
      <c r="O128" s="50">
        <v>0</v>
      </c>
      <c r="P128" s="4">
        <v>0</v>
      </c>
      <c r="Q128" s="51">
        <v>0</v>
      </c>
      <c r="R128" s="50">
        <v>1006.475</v>
      </c>
      <c r="S128" s="4">
        <v>8126.49</v>
      </c>
      <c r="T128" s="51">
        <f t="shared" si="91"/>
        <v>8074.2094935293962</v>
      </c>
      <c r="U128" s="50">
        <v>0</v>
      </c>
      <c r="V128" s="4">
        <v>0</v>
      </c>
      <c r="W128" s="51">
        <v>0</v>
      </c>
      <c r="X128" s="50">
        <v>0</v>
      </c>
      <c r="Y128" s="4">
        <v>0</v>
      </c>
      <c r="Z128" s="51">
        <v>0</v>
      </c>
      <c r="AA128" s="50">
        <v>0</v>
      </c>
      <c r="AB128" s="4">
        <v>0</v>
      </c>
      <c r="AC128" s="51">
        <v>0</v>
      </c>
      <c r="AD128" s="50">
        <v>0</v>
      </c>
      <c r="AE128" s="4">
        <v>0</v>
      </c>
      <c r="AF128" s="51">
        <v>0</v>
      </c>
      <c r="AG128" s="50">
        <v>0</v>
      </c>
      <c r="AH128" s="4">
        <v>0</v>
      </c>
      <c r="AI128" s="51">
        <v>0</v>
      </c>
      <c r="AJ128" s="50">
        <v>0</v>
      </c>
      <c r="AK128" s="4">
        <v>0</v>
      </c>
      <c r="AL128" s="51">
        <v>0</v>
      </c>
      <c r="AM128" s="50">
        <v>0</v>
      </c>
      <c r="AN128" s="4">
        <v>0</v>
      </c>
      <c r="AO128" s="51">
        <v>0</v>
      </c>
      <c r="AP128" s="50">
        <v>0</v>
      </c>
      <c r="AQ128" s="4">
        <v>0</v>
      </c>
      <c r="AR128" s="51">
        <v>0</v>
      </c>
      <c r="AS128" s="50">
        <v>0</v>
      </c>
      <c r="AT128" s="4">
        <v>0</v>
      </c>
      <c r="AU128" s="51">
        <v>0</v>
      </c>
      <c r="AV128" s="50">
        <v>0</v>
      </c>
      <c r="AW128" s="4">
        <v>0</v>
      </c>
      <c r="AX128" s="51">
        <v>0</v>
      </c>
      <c r="AY128" s="50">
        <v>0</v>
      </c>
      <c r="AZ128" s="4">
        <v>0</v>
      </c>
      <c r="BA128" s="51">
        <v>0</v>
      </c>
      <c r="BB128" s="50">
        <v>0</v>
      </c>
      <c r="BC128" s="4">
        <v>0</v>
      </c>
      <c r="BD128" s="51">
        <v>0</v>
      </c>
      <c r="BE128" s="50">
        <v>0</v>
      </c>
      <c r="BF128" s="4">
        <v>0</v>
      </c>
      <c r="BG128" s="51">
        <v>0</v>
      </c>
      <c r="BH128" s="50">
        <v>0</v>
      </c>
      <c r="BI128" s="4">
        <v>0</v>
      </c>
      <c r="BJ128" s="51">
        <v>0</v>
      </c>
      <c r="BK128" s="50">
        <v>0</v>
      </c>
      <c r="BL128" s="4">
        <v>0</v>
      </c>
      <c r="BM128" s="51">
        <v>0</v>
      </c>
      <c r="BN128" s="50">
        <v>0</v>
      </c>
      <c r="BO128" s="4">
        <v>0</v>
      </c>
      <c r="BP128" s="51">
        <v>0</v>
      </c>
      <c r="BQ128" s="50">
        <v>0</v>
      </c>
      <c r="BR128" s="4">
        <v>0</v>
      </c>
      <c r="BS128" s="51">
        <v>0</v>
      </c>
      <c r="BT128" s="50">
        <v>0</v>
      </c>
      <c r="BU128" s="4">
        <v>0</v>
      </c>
      <c r="BV128" s="51">
        <v>0</v>
      </c>
      <c r="BW128" s="50">
        <v>0</v>
      </c>
      <c r="BX128" s="4">
        <v>0</v>
      </c>
      <c r="BY128" s="51">
        <v>0</v>
      </c>
      <c r="BZ128" s="50">
        <v>0</v>
      </c>
      <c r="CA128" s="4">
        <v>0</v>
      </c>
      <c r="CB128" s="51">
        <v>0</v>
      </c>
      <c r="CC128" s="50">
        <v>0</v>
      </c>
      <c r="CD128" s="4">
        <v>0</v>
      </c>
      <c r="CE128" s="51">
        <v>0</v>
      </c>
      <c r="CF128" s="50">
        <v>0</v>
      </c>
      <c r="CG128" s="4">
        <v>0</v>
      </c>
      <c r="CH128" s="51">
        <v>0</v>
      </c>
      <c r="CI128" s="50">
        <v>0</v>
      </c>
      <c r="CJ128" s="4">
        <v>0</v>
      </c>
      <c r="CK128" s="51">
        <v>0</v>
      </c>
      <c r="CL128" s="50">
        <v>0</v>
      </c>
      <c r="CM128" s="4">
        <v>0</v>
      </c>
      <c r="CN128" s="51">
        <f t="shared" si="93"/>
        <v>0</v>
      </c>
      <c r="CO128" s="50">
        <v>0</v>
      </c>
      <c r="CP128" s="4">
        <v>0</v>
      </c>
      <c r="CQ128" s="51">
        <v>0</v>
      </c>
      <c r="CR128" s="50">
        <v>0</v>
      </c>
      <c r="CS128" s="4">
        <v>0</v>
      </c>
      <c r="CT128" s="51">
        <v>0</v>
      </c>
      <c r="CU128" s="50">
        <v>0</v>
      </c>
      <c r="CV128" s="4">
        <v>0</v>
      </c>
      <c r="CW128" s="51">
        <v>0</v>
      </c>
      <c r="CX128" s="50">
        <v>0</v>
      </c>
      <c r="CY128" s="4">
        <v>0</v>
      </c>
      <c r="CZ128" s="51">
        <v>0</v>
      </c>
      <c r="DA128" s="50">
        <v>0</v>
      </c>
      <c r="DB128" s="4">
        <v>0</v>
      </c>
      <c r="DC128" s="51">
        <v>0</v>
      </c>
      <c r="DD128" s="50">
        <v>0</v>
      </c>
      <c r="DE128" s="4">
        <v>0</v>
      </c>
      <c r="DF128" s="51">
        <v>0</v>
      </c>
      <c r="DG128" s="50">
        <v>0</v>
      </c>
      <c r="DH128" s="4">
        <v>0</v>
      </c>
      <c r="DI128" s="51">
        <v>0</v>
      </c>
      <c r="DJ128" s="6">
        <f t="shared" si="94"/>
        <v>1006.475</v>
      </c>
      <c r="DK128" s="13">
        <f t="shared" si="95"/>
        <v>8126.49</v>
      </c>
    </row>
    <row r="129" spans="1:115" x14ac:dyDescent="0.25">
      <c r="A129" s="56">
        <v>2018</v>
      </c>
      <c r="B129" s="60" t="s">
        <v>11</v>
      </c>
      <c r="C129" s="50">
        <v>0</v>
      </c>
      <c r="D129" s="4">
        <v>0</v>
      </c>
      <c r="E129" s="51">
        <v>0</v>
      </c>
      <c r="F129" s="50">
        <v>0</v>
      </c>
      <c r="G129" s="4">
        <v>0</v>
      </c>
      <c r="H129" s="51">
        <v>0</v>
      </c>
      <c r="I129" s="50">
        <v>0</v>
      </c>
      <c r="J129" s="4">
        <v>0</v>
      </c>
      <c r="K129" s="51">
        <v>0</v>
      </c>
      <c r="L129" s="50">
        <v>0</v>
      </c>
      <c r="M129" s="4">
        <v>0</v>
      </c>
      <c r="N129" s="51">
        <v>0</v>
      </c>
      <c r="O129" s="50">
        <v>0</v>
      </c>
      <c r="P129" s="4">
        <v>0</v>
      </c>
      <c r="Q129" s="51">
        <v>0</v>
      </c>
      <c r="R129" s="50">
        <v>889</v>
      </c>
      <c r="S129" s="4">
        <v>7368.5110000000004</v>
      </c>
      <c r="T129" s="51">
        <f t="shared" si="91"/>
        <v>8288.5388076490435</v>
      </c>
      <c r="U129" s="50">
        <v>0</v>
      </c>
      <c r="V129" s="4">
        <v>0</v>
      </c>
      <c r="W129" s="51">
        <v>0</v>
      </c>
      <c r="X129" s="50">
        <v>0</v>
      </c>
      <c r="Y129" s="4">
        <v>0</v>
      </c>
      <c r="Z129" s="51">
        <v>0</v>
      </c>
      <c r="AA129" s="50">
        <v>0</v>
      </c>
      <c r="AB129" s="4">
        <v>0</v>
      </c>
      <c r="AC129" s="51">
        <v>0</v>
      </c>
      <c r="AD129" s="50">
        <v>0</v>
      </c>
      <c r="AE129" s="4">
        <v>0</v>
      </c>
      <c r="AF129" s="51">
        <v>0</v>
      </c>
      <c r="AG129" s="50">
        <v>0</v>
      </c>
      <c r="AH129" s="4">
        <v>0</v>
      </c>
      <c r="AI129" s="51">
        <v>0</v>
      </c>
      <c r="AJ129" s="50">
        <v>0</v>
      </c>
      <c r="AK129" s="4">
        <v>0</v>
      </c>
      <c r="AL129" s="51">
        <v>0</v>
      </c>
      <c r="AM129" s="50">
        <v>0</v>
      </c>
      <c r="AN129" s="4">
        <v>0</v>
      </c>
      <c r="AO129" s="51">
        <v>0</v>
      </c>
      <c r="AP129" s="50">
        <v>0</v>
      </c>
      <c r="AQ129" s="4">
        <v>0</v>
      </c>
      <c r="AR129" s="51">
        <v>0</v>
      </c>
      <c r="AS129" s="50">
        <v>0</v>
      </c>
      <c r="AT129" s="4">
        <v>0</v>
      </c>
      <c r="AU129" s="51">
        <v>0</v>
      </c>
      <c r="AV129" s="50">
        <v>0</v>
      </c>
      <c r="AW129" s="4">
        <v>0</v>
      </c>
      <c r="AX129" s="51">
        <v>0</v>
      </c>
      <c r="AY129" s="50">
        <v>0</v>
      </c>
      <c r="AZ129" s="4">
        <v>0</v>
      </c>
      <c r="BA129" s="51">
        <v>0</v>
      </c>
      <c r="BB129" s="50">
        <v>0</v>
      </c>
      <c r="BC129" s="4">
        <v>0</v>
      </c>
      <c r="BD129" s="51">
        <v>0</v>
      </c>
      <c r="BE129" s="50">
        <v>0</v>
      </c>
      <c r="BF129" s="4">
        <v>0</v>
      </c>
      <c r="BG129" s="51">
        <v>0</v>
      </c>
      <c r="BH129" s="50">
        <v>0</v>
      </c>
      <c r="BI129" s="4">
        <v>0</v>
      </c>
      <c r="BJ129" s="51">
        <v>0</v>
      </c>
      <c r="BK129" s="50">
        <v>0</v>
      </c>
      <c r="BL129" s="4">
        <v>0</v>
      </c>
      <c r="BM129" s="51">
        <v>0</v>
      </c>
      <c r="BN129" s="50">
        <v>0</v>
      </c>
      <c r="BO129" s="4">
        <v>0</v>
      </c>
      <c r="BP129" s="51">
        <v>0</v>
      </c>
      <c r="BQ129" s="50">
        <v>0</v>
      </c>
      <c r="BR129" s="4">
        <v>0</v>
      </c>
      <c r="BS129" s="51">
        <v>0</v>
      </c>
      <c r="BT129" s="50">
        <v>0</v>
      </c>
      <c r="BU129" s="4">
        <v>0</v>
      </c>
      <c r="BV129" s="51">
        <v>0</v>
      </c>
      <c r="BW129" s="50">
        <v>0</v>
      </c>
      <c r="BX129" s="4">
        <v>0</v>
      </c>
      <c r="BY129" s="51">
        <v>0</v>
      </c>
      <c r="BZ129" s="50">
        <v>27500</v>
      </c>
      <c r="CA129" s="4">
        <v>148261.791</v>
      </c>
      <c r="CB129" s="51">
        <f t="shared" si="92"/>
        <v>5391.3378545454552</v>
      </c>
      <c r="CC129" s="50">
        <v>11690</v>
      </c>
      <c r="CD129" s="4">
        <v>67033.341</v>
      </c>
      <c r="CE129" s="51">
        <f t="shared" ref="CE129:CE132" si="100">CD129/CC129*1000</f>
        <v>5734.2464499572288</v>
      </c>
      <c r="CF129" s="50">
        <v>0</v>
      </c>
      <c r="CG129" s="4">
        <v>0</v>
      </c>
      <c r="CH129" s="51">
        <v>0</v>
      </c>
      <c r="CI129" s="50">
        <v>0</v>
      </c>
      <c r="CJ129" s="4">
        <v>0</v>
      </c>
      <c r="CK129" s="51">
        <v>0</v>
      </c>
      <c r="CL129" s="50">
        <v>0</v>
      </c>
      <c r="CM129" s="4">
        <v>0</v>
      </c>
      <c r="CN129" s="51">
        <f t="shared" si="93"/>
        <v>0</v>
      </c>
      <c r="CO129" s="50">
        <v>0</v>
      </c>
      <c r="CP129" s="4">
        <v>0</v>
      </c>
      <c r="CQ129" s="51">
        <v>0</v>
      </c>
      <c r="CR129" s="50">
        <v>0</v>
      </c>
      <c r="CS129" s="4">
        <v>0</v>
      </c>
      <c r="CT129" s="51">
        <v>0</v>
      </c>
      <c r="CU129" s="50">
        <v>0</v>
      </c>
      <c r="CV129" s="4">
        <v>0</v>
      </c>
      <c r="CW129" s="51">
        <v>0</v>
      </c>
      <c r="CX129" s="50">
        <v>25504</v>
      </c>
      <c r="CY129" s="4">
        <v>146246.22</v>
      </c>
      <c r="CZ129" s="51">
        <f t="shared" ref="CZ129" si="101">CY129/CX129*1000</f>
        <v>5734.24639272271</v>
      </c>
      <c r="DA129" s="50">
        <v>0</v>
      </c>
      <c r="DB129" s="4">
        <v>0</v>
      </c>
      <c r="DC129" s="51">
        <v>0</v>
      </c>
      <c r="DD129" s="50">
        <v>0</v>
      </c>
      <c r="DE129" s="4">
        <v>0</v>
      </c>
      <c r="DF129" s="51">
        <v>0</v>
      </c>
      <c r="DG129" s="50">
        <v>0</v>
      </c>
      <c r="DH129" s="4">
        <v>0</v>
      </c>
      <c r="DI129" s="51">
        <v>0</v>
      </c>
      <c r="DJ129" s="6">
        <f t="shared" si="94"/>
        <v>65583</v>
      </c>
      <c r="DK129" s="13">
        <f t="shared" si="95"/>
        <v>368909.86300000001</v>
      </c>
    </row>
    <row r="130" spans="1:115" x14ac:dyDescent="0.25">
      <c r="A130" s="56">
        <v>2018</v>
      </c>
      <c r="B130" s="62" t="s">
        <v>12</v>
      </c>
      <c r="C130" s="50">
        <v>0</v>
      </c>
      <c r="D130" s="4">
        <v>0</v>
      </c>
      <c r="E130" s="51">
        <v>0</v>
      </c>
      <c r="F130" s="50">
        <v>0</v>
      </c>
      <c r="G130" s="4">
        <v>0</v>
      </c>
      <c r="H130" s="51">
        <v>0</v>
      </c>
      <c r="I130" s="50">
        <v>0</v>
      </c>
      <c r="J130" s="4">
        <v>0</v>
      </c>
      <c r="K130" s="51">
        <v>0</v>
      </c>
      <c r="L130" s="50">
        <v>0</v>
      </c>
      <c r="M130" s="4">
        <v>0</v>
      </c>
      <c r="N130" s="51">
        <v>0</v>
      </c>
      <c r="O130" s="50">
        <v>0</v>
      </c>
      <c r="P130" s="4">
        <v>0</v>
      </c>
      <c r="Q130" s="51">
        <v>0</v>
      </c>
      <c r="R130" s="50">
        <v>938</v>
      </c>
      <c r="S130" s="4">
        <v>7820.183</v>
      </c>
      <c r="T130" s="51">
        <f t="shared" si="91"/>
        <v>8337.0820895522374</v>
      </c>
      <c r="U130" s="50">
        <v>0</v>
      </c>
      <c r="V130" s="4">
        <v>0</v>
      </c>
      <c r="W130" s="51">
        <v>0</v>
      </c>
      <c r="X130" s="50">
        <v>0</v>
      </c>
      <c r="Y130" s="4">
        <v>0</v>
      </c>
      <c r="Z130" s="51">
        <v>0</v>
      </c>
      <c r="AA130" s="50">
        <v>0</v>
      </c>
      <c r="AB130" s="4">
        <v>0</v>
      </c>
      <c r="AC130" s="51">
        <v>0</v>
      </c>
      <c r="AD130" s="50">
        <v>0</v>
      </c>
      <c r="AE130" s="4">
        <v>0</v>
      </c>
      <c r="AF130" s="51">
        <v>0</v>
      </c>
      <c r="AG130" s="50">
        <v>0</v>
      </c>
      <c r="AH130" s="4">
        <v>0</v>
      </c>
      <c r="AI130" s="51">
        <v>0</v>
      </c>
      <c r="AJ130" s="50">
        <v>0</v>
      </c>
      <c r="AK130" s="4">
        <v>0</v>
      </c>
      <c r="AL130" s="51">
        <v>0</v>
      </c>
      <c r="AM130" s="50">
        <v>0</v>
      </c>
      <c r="AN130" s="4">
        <v>0</v>
      </c>
      <c r="AO130" s="51">
        <v>0</v>
      </c>
      <c r="AP130" s="50">
        <v>0</v>
      </c>
      <c r="AQ130" s="4">
        <v>0</v>
      </c>
      <c r="AR130" s="51">
        <v>0</v>
      </c>
      <c r="AS130" s="50">
        <v>0</v>
      </c>
      <c r="AT130" s="4">
        <v>0</v>
      </c>
      <c r="AU130" s="51">
        <v>0</v>
      </c>
      <c r="AV130" s="50">
        <v>0</v>
      </c>
      <c r="AW130" s="4">
        <v>0</v>
      </c>
      <c r="AX130" s="51">
        <v>0</v>
      </c>
      <c r="AY130" s="50">
        <v>0</v>
      </c>
      <c r="AZ130" s="4">
        <v>0</v>
      </c>
      <c r="BA130" s="51">
        <v>0</v>
      </c>
      <c r="BB130" s="50">
        <v>0</v>
      </c>
      <c r="BC130" s="4">
        <v>0</v>
      </c>
      <c r="BD130" s="51">
        <v>0</v>
      </c>
      <c r="BE130" s="50">
        <v>0</v>
      </c>
      <c r="BF130" s="4">
        <v>0</v>
      </c>
      <c r="BG130" s="51">
        <v>0</v>
      </c>
      <c r="BH130" s="50">
        <v>0</v>
      </c>
      <c r="BI130" s="4">
        <v>0</v>
      </c>
      <c r="BJ130" s="51">
        <v>0</v>
      </c>
      <c r="BK130" s="50">
        <v>130</v>
      </c>
      <c r="BL130" s="4">
        <v>1191.8130000000001</v>
      </c>
      <c r="BM130" s="51">
        <f t="shared" ref="BM130" si="102">BL130/BK130*1000</f>
        <v>9167.7923076923089</v>
      </c>
      <c r="BN130" s="50">
        <v>0</v>
      </c>
      <c r="BO130" s="4">
        <v>0</v>
      </c>
      <c r="BP130" s="51">
        <v>0</v>
      </c>
      <c r="BQ130" s="50">
        <v>0</v>
      </c>
      <c r="BR130" s="4">
        <v>0</v>
      </c>
      <c r="BS130" s="51">
        <v>0</v>
      </c>
      <c r="BT130" s="50">
        <v>0</v>
      </c>
      <c r="BU130" s="4">
        <v>0</v>
      </c>
      <c r="BV130" s="51">
        <v>0</v>
      </c>
      <c r="BW130" s="50">
        <v>0</v>
      </c>
      <c r="BX130" s="4">
        <v>0</v>
      </c>
      <c r="BY130" s="51">
        <v>0</v>
      </c>
      <c r="BZ130" s="50">
        <v>0</v>
      </c>
      <c r="CA130" s="4">
        <v>0</v>
      </c>
      <c r="CB130" s="51">
        <v>0</v>
      </c>
      <c r="CC130" s="50">
        <v>24950</v>
      </c>
      <c r="CD130" s="4">
        <v>148518.50599999999</v>
      </c>
      <c r="CE130" s="51">
        <f t="shared" si="100"/>
        <v>5952.6455310621232</v>
      </c>
      <c r="CF130" s="50">
        <v>0</v>
      </c>
      <c r="CG130" s="4">
        <v>0</v>
      </c>
      <c r="CH130" s="51">
        <v>0</v>
      </c>
      <c r="CI130" s="50">
        <v>0</v>
      </c>
      <c r="CJ130" s="4">
        <v>0</v>
      </c>
      <c r="CK130" s="51">
        <v>0</v>
      </c>
      <c r="CL130" s="50">
        <v>0</v>
      </c>
      <c r="CM130" s="4">
        <v>0</v>
      </c>
      <c r="CN130" s="51">
        <f t="shared" si="93"/>
        <v>0</v>
      </c>
      <c r="CO130" s="50">
        <v>0</v>
      </c>
      <c r="CP130" s="4">
        <v>0</v>
      </c>
      <c r="CQ130" s="51">
        <v>0</v>
      </c>
      <c r="CR130" s="50">
        <v>0</v>
      </c>
      <c r="CS130" s="4">
        <v>0</v>
      </c>
      <c r="CT130" s="51">
        <v>0</v>
      </c>
      <c r="CU130" s="50">
        <v>0</v>
      </c>
      <c r="CV130" s="4">
        <v>0</v>
      </c>
      <c r="CW130" s="51">
        <v>0</v>
      </c>
      <c r="CX130" s="50">
        <v>0</v>
      </c>
      <c r="CY130" s="4">
        <v>0</v>
      </c>
      <c r="CZ130" s="51">
        <v>0</v>
      </c>
      <c r="DA130" s="50">
        <v>0</v>
      </c>
      <c r="DB130" s="4">
        <v>0</v>
      </c>
      <c r="DC130" s="51">
        <v>0</v>
      </c>
      <c r="DD130" s="50">
        <v>0</v>
      </c>
      <c r="DE130" s="4">
        <v>0</v>
      </c>
      <c r="DF130" s="51">
        <v>0</v>
      </c>
      <c r="DG130" s="50">
        <v>0.21772</v>
      </c>
      <c r="DH130" s="4">
        <v>70.314999999999998</v>
      </c>
      <c r="DI130" s="51">
        <f t="shared" ref="DI130" si="103">DH130/DG130*1000</f>
        <v>322960.68344662868</v>
      </c>
      <c r="DJ130" s="6">
        <f t="shared" si="94"/>
        <v>26018.217720000001</v>
      </c>
      <c r="DK130" s="13">
        <f t="shared" si="95"/>
        <v>157600.81699999998</v>
      </c>
    </row>
    <row r="131" spans="1:115" x14ac:dyDescent="0.25">
      <c r="A131" s="56">
        <v>2018</v>
      </c>
      <c r="B131" s="62" t="s">
        <v>13</v>
      </c>
      <c r="C131" s="50">
        <v>0</v>
      </c>
      <c r="D131" s="4">
        <v>0</v>
      </c>
      <c r="E131" s="51">
        <v>0</v>
      </c>
      <c r="F131" s="50">
        <v>0</v>
      </c>
      <c r="G131" s="4">
        <v>0</v>
      </c>
      <c r="H131" s="51">
        <v>0</v>
      </c>
      <c r="I131" s="50">
        <v>0</v>
      </c>
      <c r="J131" s="4">
        <v>0</v>
      </c>
      <c r="K131" s="51">
        <v>0</v>
      </c>
      <c r="L131" s="50">
        <v>0</v>
      </c>
      <c r="M131" s="4">
        <v>0</v>
      </c>
      <c r="N131" s="51">
        <v>0</v>
      </c>
      <c r="O131" s="50">
        <v>0</v>
      </c>
      <c r="P131" s="4">
        <v>0</v>
      </c>
      <c r="Q131" s="51">
        <v>0</v>
      </c>
      <c r="R131" s="50">
        <v>319</v>
      </c>
      <c r="S131" s="4">
        <v>2812.07</v>
      </c>
      <c r="T131" s="51">
        <f t="shared" si="91"/>
        <v>8815.2664576802508</v>
      </c>
      <c r="U131" s="50">
        <v>0</v>
      </c>
      <c r="V131" s="4">
        <v>0</v>
      </c>
      <c r="W131" s="51">
        <v>0</v>
      </c>
      <c r="X131" s="50">
        <v>0</v>
      </c>
      <c r="Y131" s="4">
        <v>0</v>
      </c>
      <c r="Z131" s="51">
        <v>0</v>
      </c>
      <c r="AA131" s="50">
        <v>0</v>
      </c>
      <c r="AB131" s="4">
        <v>0</v>
      </c>
      <c r="AC131" s="51">
        <v>0</v>
      </c>
      <c r="AD131" s="50">
        <v>0</v>
      </c>
      <c r="AE131" s="4">
        <v>0</v>
      </c>
      <c r="AF131" s="51">
        <v>0</v>
      </c>
      <c r="AG131" s="50">
        <v>0</v>
      </c>
      <c r="AH131" s="4">
        <v>0</v>
      </c>
      <c r="AI131" s="51">
        <v>0</v>
      </c>
      <c r="AJ131" s="50">
        <v>0</v>
      </c>
      <c r="AK131" s="4">
        <v>0</v>
      </c>
      <c r="AL131" s="51">
        <v>0</v>
      </c>
      <c r="AM131" s="50">
        <v>0</v>
      </c>
      <c r="AN131" s="4">
        <v>0</v>
      </c>
      <c r="AO131" s="51">
        <v>0</v>
      </c>
      <c r="AP131" s="50">
        <v>0</v>
      </c>
      <c r="AQ131" s="4">
        <v>0</v>
      </c>
      <c r="AR131" s="51">
        <v>0</v>
      </c>
      <c r="AS131" s="50">
        <v>0</v>
      </c>
      <c r="AT131" s="4">
        <v>0</v>
      </c>
      <c r="AU131" s="51">
        <v>0</v>
      </c>
      <c r="AV131" s="50">
        <v>0</v>
      </c>
      <c r="AW131" s="4">
        <v>0</v>
      </c>
      <c r="AX131" s="51">
        <v>0</v>
      </c>
      <c r="AY131" s="50">
        <v>0</v>
      </c>
      <c r="AZ131" s="4">
        <v>0</v>
      </c>
      <c r="BA131" s="51">
        <v>0</v>
      </c>
      <c r="BB131" s="50">
        <v>0</v>
      </c>
      <c r="BC131" s="4">
        <v>0</v>
      </c>
      <c r="BD131" s="51">
        <v>0</v>
      </c>
      <c r="BE131" s="50">
        <v>0</v>
      </c>
      <c r="BF131" s="4">
        <v>0</v>
      </c>
      <c r="BG131" s="51">
        <v>0</v>
      </c>
      <c r="BH131" s="50">
        <v>0</v>
      </c>
      <c r="BI131" s="4">
        <v>0</v>
      </c>
      <c r="BJ131" s="51">
        <v>0</v>
      </c>
      <c r="BK131" s="50">
        <v>0</v>
      </c>
      <c r="BL131" s="4">
        <v>0</v>
      </c>
      <c r="BM131" s="51">
        <v>0</v>
      </c>
      <c r="BN131" s="50">
        <v>0</v>
      </c>
      <c r="BO131" s="4">
        <v>0</v>
      </c>
      <c r="BP131" s="51">
        <v>0</v>
      </c>
      <c r="BQ131" s="50">
        <v>0</v>
      </c>
      <c r="BR131" s="4">
        <v>0</v>
      </c>
      <c r="BS131" s="51">
        <v>0</v>
      </c>
      <c r="BT131" s="50">
        <v>0</v>
      </c>
      <c r="BU131" s="4">
        <v>0</v>
      </c>
      <c r="BV131" s="51">
        <v>0</v>
      </c>
      <c r="BW131" s="50">
        <v>0</v>
      </c>
      <c r="BX131" s="4">
        <v>0</v>
      </c>
      <c r="BY131" s="51">
        <v>0</v>
      </c>
      <c r="BZ131" s="50">
        <v>0</v>
      </c>
      <c r="CA131" s="4">
        <v>0</v>
      </c>
      <c r="CB131" s="51">
        <v>0</v>
      </c>
      <c r="CC131" s="50">
        <v>5000</v>
      </c>
      <c r="CD131" s="4">
        <v>29622.745999999999</v>
      </c>
      <c r="CE131" s="51">
        <f t="shared" si="100"/>
        <v>5924.5491999999995</v>
      </c>
      <c r="CF131" s="50">
        <v>0</v>
      </c>
      <c r="CG131" s="4">
        <v>0</v>
      </c>
      <c r="CH131" s="51">
        <v>0</v>
      </c>
      <c r="CI131" s="50">
        <v>0</v>
      </c>
      <c r="CJ131" s="4">
        <v>0</v>
      </c>
      <c r="CK131" s="51">
        <v>0</v>
      </c>
      <c r="CL131" s="50">
        <v>0</v>
      </c>
      <c r="CM131" s="4">
        <v>0</v>
      </c>
      <c r="CN131" s="51">
        <f t="shared" si="93"/>
        <v>0</v>
      </c>
      <c r="CO131" s="50">
        <v>0</v>
      </c>
      <c r="CP131" s="4">
        <v>0</v>
      </c>
      <c r="CQ131" s="51">
        <v>0</v>
      </c>
      <c r="CR131" s="50">
        <v>0</v>
      </c>
      <c r="CS131" s="4">
        <v>0</v>
      </c>
      <c r="CT131" s="51">
        <v>0</v>
      </c>
      <c r="CU131" s="50">
        <v>0</v>
      </c>
      <c r="CV131" s="4">
        <v>0</v>
      </c>
      <c r="CW131" s="51">
        <v>0</v>
      </c>
      <c r="CX131" s="50">
        <v>0</v>
      </c>
      <c r="CY131" s="4">
        <v>0</v>
      </c>
      <c r="CZ131" s="51">
        <v>0</v>
      </c>
      <c r="DA131" s="50">
        <v>0</v>
      </c>
      <c r="DB131" s="4">
        <v>0</v>
      </c>
      <c r="DC131" s="51">
        <v>0</v>
      </c>
      <c r="DD131" s="50">
        <v>0</v>
      </c>
      <c r="DE131" s="4">
        <v>0</v>
      </c>
      <c r="DF131" s="51">
        <v>0</v>
      </c>
      <c r="DG131" s="50">
        <v>0</v>
      </c>
      <c r="DH131" s="4">
        <v>0</v>
      </c>
      <c r="DI131" s="51">
        <v>0</v>
      </c>
      <c r="DJ131" s="6">
        <f t="shared" si="94"/>
        <v>5319</v>
      </c>
      <c r="DK131" s="13">
        <f t="shared" si="95"/>
        <v>32434.815999999999</v>
      </c>
    </row>
    <row r="132" spans="1:115" x14ac:dyDescent="0.25">
      <c r="A132" s="56">
        <v>2018</v>
      </c>
      <c r="B132" s="62" t="s">
        <v>14</v>
      </c>
      <c r="C132" s="50">
        <v>0</v>
      </c>
      <c r="D132" s="4">
        <v>0</v>
      </c>
      <c r="E132" s="51">
        <v>0</v>
      </c>
      <c r="F132" s="50">
        <v>0</v>
      </c>
      <c r="G132" s="4">
        <v>0</v>
      </c>
      <c r="H132" s="51">
        <v>0</v>
      </c>
      <c r="I132" s="50">
        <v>0</v>
      </c>
      <c r="J132" s="4">
        <v>0</v>
      </c>
      <c r="K132" s="51">
        <v>0</v>
      </c>
      <c r="L132" s="50">
        <v>0</v>
      </c>
      <c r="M132" s="4">
        <v>0</v>
      </c>
      <c r="N132" s="51">
        <v>0</v>
      </c>
      <c r="O132" s="50">
        <v>0</v>
      </c>
      <c r="P132" s="4">
        <v>0</v>
      </c>
      <c r="Q132" s="51">
        <v>0</v>
      </c>
      <c r="R132" s="50">
        <v>1994</v>
      </c>
      <c r="S132" s="4">
        <v>18149.662</v>
      </c>
      <c r="T132" s="51">
        <f t="shared" si="91"/>
        <v>9102.1374122367088</v>
      </c>
      <c r="U132" s="50">
        <v>0</v>
      </c>
      <c r="V132" s="4">
        <v>0</v>
      </c>
      <c r="W132" s="51">
        <v>0</v>
      </c>
      <c r="X132" s="50">
        <v>0</v>
      </c>
      <c r="Y132" s="4">
        <v>0</v>
      </c>
      <c r="Z132" s="51">
        <v>0</v>
      </c>
      <c r="AA132" s="50">
        <v>0</v>
      </c>
      <c r="AB132" s="4">
        <v>0</v>
      </c>
      <c r="AC132" s="51">
        <v>0</v>
      </c>
      <c r="AD132" s="50">
        <v>0</v>
      </c>
      <c r="AE132" s="4">
        <v>0</v>
      </c>
      <c r="AF132" s="51">
        <v>0</v>
      </c>
      <c r="AG132" s="50">
        <v>0</v>
      </c>
      <c r="AH132" s="4">
        <v>0</v>
      </c>
      <c r="AI132" s="51">
        <v>0</v>
      </c>
      <c r="AJ132" s="50">
        <v>0</v>
      </c>
      <c r="AK132" s="4">
        <v>0</v>
      </c>
      <c r="AL132" s="51">
        <v>0</v>
      </c>
      <c r="AM132" s="50">
        <v>0</v>
      </c>
      <c r="AN132" s="4">
        <v>0</v>
      </c>
      <c r="AO132" s="51">
        <v>0</v>
      </c>
      <c r="AP132" s="50">
        <v>0</v>
      </c>
      <c r="AQ132" s="4">
        <v>0</v>
      </c>
      <c r="AR132" s="51">
        <v>0</v>
      </c>
      <c r="AS132" s="50">
        <v>0</v>
      </c>
      <c r="AT132" s="4">
        <v>0</v>
      </c>
      <c r="AU132" s="51">
        <v>0</v>
      </c>
      <c r="AV132" s="50">
        <v>0</v>
      </c>
      <c r="AW132" s="4">
        <v>0</v>
      </c>
      <c r="AX132" s="51">
        <v>0</v>
      </c>
      <c r="AY132" s="50">
        <v>0</v>
      </c>
      <c r="AZ132" s="4">
        <v>0</v>
      </c>
      <c r="BA132" s="51">
        <v>0</v>
      </c>
      <c r="BB132" s="50">
        <v>0</v>
      </c>
      <c r="BC132" s="4">
        <v>0</v>
      </c>
      <c r="BD132" s="51">
        <v>0</v>
      </c>
      <c r="BE132" s="50">
        <v>0</v>
      </c>
      <c r="BF132" s="4">
        <v>0</v>
      </c>
      <c r="BG132" s="51">
        <v>0</v>
      </c>
      <c r="BH132" s="50">
        <v>0</v>
      </c>
      <c r="BI132" s="4">
        <v>0</v>
      </c>
      <c r="BJ132" s="51">
        <v>0</v>
      </c>
      <c r="BK132" s="50">
        <v>0</v>
      </c>
      <c r="BL132" s="4">
        <v>0</v>
      </c>
      <c r="BM132" s="51">
        <v>0</v>
      </c>
      <c r="BN132" s="50">
        <v>0</v>
      </c>
      <c r="BO132" s="4">
        <v>0</v>
      </c>
      <c r="BP132" s="51">
        <v>0</v>
      </c>
      <c r="BQ132" s="50">
        <v>0</v>
      </c>
      <c r="BR132" s="4">
        <v>0</v>
      </c>
      <c r="BS132" s="51">
        <v>0</v>
      </c>
      <c r="BT132" s="50">
        <v>0</v>
      </c>
      <c r="BU132" s="4">
        <v>0</v>
      </c>
      <c r="BV132" s="51">
        <v>0</v>
      </c>
      <c r="BW132" s="50">
        <v>0</v>
      </c>
      <c r="BX132" s="4">
        <v>0</v>
      </c>
      <c r="BY132" s="51">
        <v>0</v>
      </c>
      <c r="BZ132" s="50">
        <v>29707.55</v>
      </c>
      <c r="CA132" s="4">
        <v>182241.81700000001</v>
      </c>
      <c r="CB132" s="51">
        <f t="shared" si="92"/>
        <v>6134.528663588886</v>
      </c>
      <c r="CC132" s="50">
        <v>25000</v>
      </c>
      <c r="CD132" s="4">
        <v>148593.405</v>
      </c>
      <c r="CE132" s="51">
        <f t="shared" si="100"/>
        <v>5943.7362000000003</v>
      </c>
      <c r="CF132" s="50">
        <v>0</v>
      </c>
      <c r="CG132" s="4">
        <v>0</v>
      </c>
      <c r="CH132" s="51">
        <v>0</v>
      </c>
      <c r="CI132" s="50">
        <v>0</v>
      </c>
      <c r="CJ132" s="4">
        <v>0</v>
      </c>
      <c r="CK132" s="51">
        <v>0</v>
      </c>
      <c r="CL132" s="50">
        <v>0</v>
      </c>
      <c r="CM132" s="4">
        <v>0</v>
      </c>
      <c r="CN132" s="51">
        <f t="shared" si="93"/>
        <v>0</v>
      </c>
      <c r="CO132" s="50">
        <v>0</v>
      </c>
      <c r="CP132" s="4">
        <v>0</v>
      </c>
      <c r="CQ132" s="51">
        <v>0</v>
      </c>
      <c r="CR132" s="50">
        <v>0</v>
      </c>
      <c r="CS132" s="4">
        <v>0</v>
      </c>
      <c r="CT132" s="51">
        <v>0</v>
      </c>
      <c r="CU132" s="50">
        <v>0</v>
      </c>
      <c r="CV132" s="4">
        <v>0</v>
      </c>
      <c r="CW132" s="51">
        <v>0</v>
      </c>
      <c r="CX132" s="50">
        <v>0</v>
      </c>
      <c r="CY132" s="4">
        <v>0</v>
      </c>
      <c r="CZ132" s="51">
        <v>0</v>
      </c>
      <c r="DA132" s="50">
        <v>0</v>
      </c>
      <c r="DB132" s="4">
        <v>0</v>
      </c>
      <c r="DC132" s="51">
        <v>0</v>
      </c>
      <c r="DD132" s="50">
        <v>0</v>
      </c>
      <c r="DE132" s="4">
        <v>0</v>
      </c>
      <c r="DF132" s="51">
        <v>0</v>
      </c>
      <c r="DG132" s="50">
        <v>0</v>
      </c>
      <c r="DH132" s="4">
        <v>0</v>
      </c>
      <c r="DI132" s="51">
        <v>0</v>
      </c>
      <c r="DJ132" s="6">
        <f t="shared" si="94"/>
        <v>56701.55</v>
      </c>
      <c r="DK132" s="13">
        <f t="shared" si="95"/>
        <v>348984.88400000002</v>
      </c>
    </row>
    <row r="133" spans="1:115" x14ac:dyDescent="0.25">
      <c r="A133" s="56">
        <v>2018</v>
      </c>
      <c r="B133" s="62" t="s">
        <v>15</v>
      </c>
      <c r="C133" s="50">
        <v>0</v>
      </c>
      <c r="D133" s="4">
        <v>0</v>
      </c>
      <c r="E133" s="51">
        <v>0</v>
      </c>
      <c r="F133" s="50">
        <v>0</v>
      </c>
      <c r="G133" s="4">
        <v>0</v>
      </c>
      <c r="H133" s="51">
        <v>0</v>
      </c>
      <c r="I133" s="50">
        <v>0</v>
      </c>
      <c r="J133" s="4">
        <v>0</v>
      </c>
      <c r="K133" s="51">
        <v>0</v>
      </c>
      <c r="L133" s="50">
        <v>0</v>
      </c>
      <c r="M133" s="4">
        <v>0</v>
      </c>
      <c r="N133" s="51">
        <v>0</v>
      </c>
      <c r="O133" s="50">
        <v>0</v>
      </c>
      <c r="P133" s="4">
        <v>0</v>
      </c>
      <c r="Q133" s="51">
        <v>0</v>
      </c>
      <c r="R133" s="50">
        <v>1684</v>
      </c>
      <c r="S133" s="4">
        <v>14897.021000000001</v>
      </c>
      <c r="T133" s="51">
        <f t="shared" si="91"/>
        <v>8846.2119952494068</v>
      </c>
      <c r="U133" s="50">
        <v>0</v>
      </c>
      <c r="V133" s="4">
        <v>0</v>
      </c>
      <c r="W133" s="51">
        <v>0</v>
      </c>
      <c r="X133" s="50">
        <v>0</v>
      </c>
      <c r="Y133" s="4">
        <v>0</v>
      </c>
      <c r="Z133" s="51">
        <v>0</v>
      </c>
      <c r="AA133" s="50">
        <v>0</v>
      </c>
      <c r="AB133" s="4">
        <v>0</v>
      </c>
      <c r="AC133" s="51">
        <v>0</v>
      </c>
      <c r="AD133" s="50">
        <v>0</v>
      </c>
      <c r="AE133" s="4">
        <v>0</v>
      </c>
      <c r="AF133" s="51">
        <v>0</v>
      </c>
      <c r="AG133" s="50">
        <v>0</v>
      </c>
      <c r="AH133" s="4">
        <v>0</v>
      </c>
      <c r="AI133" s="51">
        <v>0</v>
      </c>
      <c r="AJ133" s="50">
        <v>0</v>
      </c>
      <c r="AK133" s="4">
        <v>0</v>
      </c>
      <c r="AL133" s="51">
        <v>0</v>
      </c>
      <c r="AM133" s="50">
        <v>0</v>
      </c>
      <c r="AN133" s="4">
        <v>0</v>
      </c>
      <c r="AO133" s="51">
        <v>0</v>
      </c>
      <c r="AP133" s="50">
        <v>0</v>
      </c>
      <c r="AQ133" s="4">
        <v>0</v>
      </c>
      <c r="AR133" s="51">
        <v>0</v>
      </c>
      <c r="AS133" s="50">
        <v>0</v>
      </c>
      <c r="AT133" s="4">
        <v>0</v>
      </c>
      <c r="AU133" s="51">
        <v>0</v>
      </c>
      <c r="AV133" s="50">
        <v>0</v>
      </c>
      <c r="AW133" s="4">
        <v>0</v>
      </c>
      <c r="AX133" s="51">
        <v>0</v>
      </c>
      <c r="AY133" s="50">
        <v>0</v>
      </c>
      <c r="AZ133" s="4">
        <v>0</v>
      </c>
      <c r="BA133" s="51">
        <v>0</v>
      </c>
      <c r="BB133" s="50">
        <v>0</v>
      </c>
      <c r="BC133" s="4">
        <v>0</v>
      </c>
      <c r="BD133" s="51">
        <v>0</v>
      </c>
      <c r="BE133" s="50">
        <v>0</v>
      </c>
      <c r="BF133" s="4">
        <v>0</v>
      </c>
      <c r="BG133" s="51">
        <v>0</v>
      </c>
      <c r="BH133" s="50">
        <v>0</v>
      </c>
      <c r="BI133" s="4">
        <v>0</v>
      </c>
      <c r="BJ133" s="51">
        <v>0</v>
      </c>
      <c r="BK133" s="50">
        <v>0</v>
      </c>
      <c r="BL133" s="4">
        <v>0</v>
      </c>
      <c r="BM133" s="51">
        <v>0</v>
      </c>
      <c r="BN133" s="50">
        <v>0</v>
      </c>
      <c r="BO133" s="4">
        <v>0</v>
      </c>
      <c r="BP133" s="51">
        <v>0</v>
      </c>
      <c r="BQ133" s="50">
        <v>0</v>
      </c>
      <c r="BR133" s="4">
        <v>0</v>
      </c>
      <c r="BS133" s="51">
        <v>0</v>
      </c>
      <c r="BT133" s="50">
        <v>0</v>
      </c>
      <c r="BU133" s="4">
        <v>0</v>
      </c>
      <c r="BV133" s="51">
        <v>0</v>
      </c>
      <c r="BW133" s="50">
        <v>0</v>
      </c>
      <c r="BX133" s="4">
        <v>0</v>
      </c>
      <c r="BY133" s="51">
        <v>0</v>
      </c>
      <c r="BZ133" s="50">
        <v>27500</v>
      </c>
      <c r="CA133" s="4">
        <v>175908.39</v>
      </c>
      <c r="CB133" s="51">
        <f t="shared" si="92"/>
        <v>6396.6687272727277</v>
      </c>
      <c r="CC133" s="50">
        <v>0</v>
      </c>
      <c r="CD133" s="4">
        <v>0</v>
      </c>
      <c r="CE133" s="51">
        <v>0</v>
      </c>
      <c r="CF133" s="50">
        <v>0</v>
      </c>
      <c r="CG133" s="4">
        <v>0</v>
      </c>
      <c r="CH133" s="51">
        <v>0</v>
      </c>
      <c r="CI133" s="50">
        <v>0</v>
      </c>
      <c r="CJ133" s="4">
        <v>0</v>
      </c>
      <c r="CK133" s="51">
        <v>0</v>
      </c>
      <c r="CL133" s="50">
        <v>0</v>
      </c>
      <c r="CM133" s="4">
        <v>0</v>
      </c>
      <c r="CN133" s="51">
        <f t="shared" si="93"/>
        <v>0</v>
      </c>
      <c r="CO133" s="50">
        <v>0</v>
      </c>
      <c r="CP133" s="4">
        <v>0</v>
      </c>
      <c r="CQ133" s="51">
        <v>0</v>
      </c>
      <c r="CR133" s="50">
        <v>0</v>
      </c>
      <c r="CS133" s="4">
        <v>0</v>
      </c>
      <c r="CT133" s="51">
        <v>0</v>
      </c>
      <c r="CU133" s="50">
        <v>0</v>
      </c>
      <c r="CV133" s="4">
        <v>0</v>
      </c>
      <c r="CW133" s="51">
        <v>0</v>
      </c>
      <c r="CX133" s="50">
        <v>0</v>
      </c>
      <c r="CY133" s="4">
        <v>0</v>
      </c>
      <c r="CZ133" s="51">
        <v>0</v>
      </c>
      <c r="DA133" s="50">
        <v>0</v>
      </c>
      <c r="DB133" s="4">
        <v>0</v>
      </c>
      <c r="DC133" s="51">
        <v>0</v>
      </c>
      <c r="DD133" s="50">
        <v>0</v>
      </c>
      <c r="DE133" s="4">
        <v>0</v>
      </c>
      <c r="DF133" s="51">
        <v>0</v>
      </c>
      <c r="DG133" s="50">
        <v>0</v>
      </c>
      <c r="DH133" s="4">
        <v>0</v>
      </c>
      <c r="DI133" s="51">
        <v>0</v>
      </c>
      <c r="DJ133" s="6">
        <f t="shared" si="94"/>
        <v>29184</v>
      </c>
      <c r="DK133" s="13">
        <f t="shared" si="95"/>
        <v>190805.41100000002</v>
      </c>
    </row>
    <row r="134" spans="1:115" x14ac:dyDescent="0.25">
      <c r="A134" s="56">
        <v>2018</v>
      </c>
      <c r="B134" s="62" t="s">
        <v>16</v>
      </c>
      <c r="C134" s="50">
        <v>0</v>
      </c>
      <c r="D134" s="4">
        <v>0</v>
      </c>
      <c r="E134" s="51">
        <v>0</v>
      </c>
      <c r="F134" s="50">
        <v>0</v>
      </c>
      <c r="G134" s="4">
        <v>0</v>
      </c>
      <c r="H134" s="51">
        <v>0</v>
      </c>
      <c r="I134" s="50">
        <v>0</v>
      </c>
      <c r="J134" s="4">
        <v>0</v>
      </c>
      <c r="K134" s="51">
        <v>0</v>
      </c>
      <c r="L134" s="50">
        <v>0</v>
      </c>
      <c r="M134" s="4">
        <v>0</v>
      </c>
      <c r="N134" s="51">
        <v>0</v>
      </c>
      <c r="O134" s="50">
        <v>0</v>
      </c>
      <c r="P134" s="4">
        <v>0</v>
      </c>
      <c r="Q134" s="51">
        <v>0</v>
      </c>
      <c r="R134" s="50">
        <v>1353</v>
      </c>
      <c r="S134" s="4">
        <v>12511.894</v>
      </c>
      <c r="T134" s="51">
        <f t="shared" si="91"/>
        <v>9247.5195861049524</v>
      </c>
      <c r="U134" s="50">
        <v>0</v>
      </c>
      <c r="V134" s="4">
        <v>0</v>
      </c>
      <c r="W134" s="51">
        <v>0</v>
      </c>
      <c r="X134" s="50">
        <v>0</v>
      </c>
      <c r="Y134" s="4">
        <v>0</v>
      </c>
      <c r="Z134" s="51">
        <v>0</v>
      </c>
      <c r="AA134" s="50">
        <v>0</v>
      </c>
      <c r="AB134" s="4">
        <v>0</v>
      </c>
      <c r="AC134" s="51">
        <v>0</v>
      </c>
      <c r="AD134" s="50">
        <v>0</v>
      </c>
      <c r="AE134" s="4">
        <v>0</v>
      </c>
      <c r="AF134" s="51">
        <v>0</v>
      </c>
      <c r="AG134" s="50">
        <v>0</v>
      </c>
      <c r="AH134" s="4">
        <v>0</v>
      </c>
      <c r="AI134" s="51">
        <v>0</v>
      </c>
      <c r="AJ134" s="50">
        <v>0</v>
      </c>
      <c r="AK134" s="4">
        <v>0</v>
      </c>
      <c r="AL134" s="51">
        <v>0</v>
      </c>
      <c r="AM134" s="50">
        <v>0</v>
      </c>
      <c r="AN134" s="4">
        <v>0</v>
      </c>
      <c r="AO134" s="51">
        <v>0</v>
      </c>
      <c r="AP134" s="50">
        <v>0</v>
      </c>
      <c r="AQ134" s="4">
        <v>0</v>
      </c>
      <c r="AR134" s="51">
        <v>0</v>
      </c>
      <c r="AS134" s="50">
        <v>0</v>
      </c>
      <c r="AT134" s="4">
        <v>0</v>
      </c>
      <c r="AU134" s="51">
        <v>0</v>
      </c>
      <c r="AV134" s="50">
        <v>0</v>
      </c>
      <c r="AW134" s="4">
        <v>0</v>
      </c>
      <c r="AX134" s="51">
        <v>0</v>
      </c>
      <c r="AY134" s="50">
        <v>0</v>
      </c>
      <c r="AZ134" s="4">
        <v>0</v>
      </c>
      <c r="BA134" s="51">
        <v>0</v>
      </c>
      <c r="BB134" s="50">
        <v>0</v>
      </c>
      <c r="BC134" s="4">
        <v>0</v>
      </c>
      <c r="BD134" s="51">
        <v>0</v>
      </c>
      <c r="BE134" s="50">
        <v>0</v>
      </c>
      <c r="BF134" s="4">
        <v>0</v>
      </c>
      <c r="BG134" s="51">
        <v>0</v>
      </c>
      <c r="BH134" s="50">
        <v>0</v>
      </c>
      <c r="BI134" s="4">
        <v>0</v>
      </c>
      <c r="BJ134" s="51">
        <v>0</v>
      </c>
      <c r="BK134" s="50">
        <v>0</v>
      </c>
      <c r="BL134" s="4">
        <v>0</v>
      </c>
      <c r="BM134" s="51">
        <v>0</v>
      </c>
      <c r="BN134" s="50">
        <v>0</v>
      </c>
      <c r="BO134" s="4">
        <v>0</v>
      </c>
      <c r="BP134" s="51">
        <v>0</v>
      </c>
      <c r="BQ134" s="50">
        <v>0</v>
      </c>
      <c r="BR134" s="4">
        <v>0</v>
      </c>
      <c r="BS134" s="51">
        <v>0</v>
      </c>
      <c r="BT134" s="50">
        <v>0</v>
      </c>
      <c r="BU134" s="4">
        <v>0</v>
      </c>
      <c r="BV134" s="51">
        <v>0</v>
      </c>
      <c r="BW134" s="50">
        <v>0</v>
      </c>
      <c r="BX134" s="4">
        <v>0</v>
      </c>
      <c r="BY134" s="51">
        <v>0</v>
      </c>
      <c r="BZ134" s="50">
        <v>0</v>
      </c>
      <c r="CA134" s="4">
        <v>0</v>
      </c>
      <c r="CB134" s="51">
        <v>0</v>
      </c>
      <c r="CC134" s="50">
        <v>0</v>
      </c>
      <c r="CD134" s="4">
        <v>0</v>
      </c>
      <c r="CE134" s="51">
        <v>0</v>
      </c>
      <c r="CF134" s="50">
        <v>0</v>
      </c>
      <c r="CG134" s="4">
        <v>0</v>
      </c>
      <c r="CH134" s="51">
        <v>0</v>
      </c>
      <c r="CI134" s="50">
        <v>0</v>
      </c>
      <c r="CJ134" s="4">
        <v>0</v>
      </c>
      <c r="CK134" s="51">
        <v>0</v>
      </c>
      <c r="CL134" s="50">
        <v>0</v>
      </c>
      <c r="CM134" s="4">
        <v>0</v>
      </c>
      <c r="CN134" s="51">
        <f t="shared" si="93"/>
        <v>0</v>
      </c>
      <c r="CO134" s="50">
        <v>0</v>
      </c>
      <c r="CP134" s="4">
        <v>0</v>
      </c>
      <c r="CQ134" s="51">
        <v>0</v>
      </c>
      <c r="CR134" s="50">
        <v>0</v>
      </c>
      <c r="CS134" s="4">
        <v>0</v>
      </c>
      <c r="CT134" s="51">
        <v>0</v>
      </c>
      <c r="CU134" s="50">
        <v>0</v>
      </c>
      <c r="CV134" s="4">
        <v>0</v>
      </c>
      <c r="CW134" s="51">
        <v>0</v>
      </c>
      <c r="CX134" s="50">
        <v>0</v>
      </c>
      <c r="CY134" s="4">
        <v>0</v>
      </c>
      <c r="CZ134" s="51">
        <v>0</v>
      </c>
      <c r="DA134" s="50">
        <v>0</v>
      </c>
      <c r="DB134" s="4">
        <v>0</v>
      </c>
      <c r="DC134" s="51">
        <v>0</v>
      </c>
      <c r="DD134" s="50">
        <v>0</v>
      </c>
      <c r="DE134" s="4">
        <v>0</v>
      </c>
      <c r="DF134" s="51">
        <v>0</v>
      </c>
      <c r="DG134" s="50">
        <v>0</v>
      </c>
      <c r="DH134" s="4">
        <v>0</v>
      </c>
      <c r="DI134" s="51">
        <v>0</v>
      </c>
      <c r="DJ134" s="6">
        <f t="shared" si="94"/>
        <v>1353</v>
      </c>
      <c r="DK134" s="13">
        <f t="shared" si="95"/>
        <v>12511.894</v>
      </c>
    </row>
    <row r="135" spans="1:115" ht="15.75" thickBot="1" x14ac:dyDescent="0.3">
      <c r="A135" s="58"/>
      <c r="B135" s="59" t="s">
        <v>17</v>
      </c>
      <c r="C135" s="46">
        <f>SUM(C123:C134)</f>
        <v>0</v>
      </c>
      <c r="D135" s="35">
        <f>SUM(D123:D134)</f>
        <v>0</v>
      </c>
      <c r="E135" s="47"/>
      <c r="F135" s="46">
        <f>SUM(F123:F134)</f>
        <v>0</v>
      </c>
      <c r="G135" s="35">
        <f>SUM(G123:G134)</f>
        <v>0</v>
      </c>
      <c r="H135" s="47"/>
      <c r="I135" s="46">
        <f>SUM(I123:I134)</f>
        <v>0</v>
      </c>
      <c r="J135" s="35">
        <f>SUM(J123:J134)</f>
        <v>0</v>
      </c>
      <c r="K135" s="47"/>
      <c r="L135" s="46">
        <f>SUM(L123:L134)</f>
        <v>0</v>
      </c>
      <c r="M135" s="35">
        <f>SUM(M123:M134)</f>
        <v>0</v>
      </c>
      <c r="N135" s="47"/>
      <c r="O135" s="46">
        <f>SUM(O123:O134)</f>
        <v>0</v>
      </c>
      <c r="P135" s="35">
        <f>SUM(P123:P134)</f>
        <v>0</v>
      </c>
      <c r="Q135" s="47"/>
      <c r="R135" s="46">
        <f>SUM(R123:R134)</f>
        <v>13388.535</v>
      </c>
      <c r="S135" s="35">
        <f>SUM(S123:S134)</f>
        <v>114606.54399999999</v>
      </c>
      <c r="T135" s="47"/>
      <c r="U135" s="46">
        <f>SUM(U123:U134)</f>
        <v>0</v>
      </c>
      <c r="V135" s="35">
        <f>SUM(V123:V134)</f>
        <v>0</v>
      </c>
      <c r="W135" s="47"/>
      <c r="X135" s="46">
        <f>SUM(X123:X134)</f>
        <v>0</v>
      </c>
      <c r="Y135" s="35">
        <f>SUM(Y123:Y134)</f>
        <v>0</v>
      </c>
      <c r="Z135" s="47"/>
      <c r="AA135" s="46">
        <f>SUM(AA123:AA134)</f>
        <v>22000</v>
      </c>
      <c r="AB135" s="35">
        <f>SUM(AB123:AB134)</f>
        <v>107319.16</v>
      </c>
      <c r="AC135" s="47"/>
      <c r="AD135" s="46">
        <f>SUM(AD123:AD134)</f>
        <v>0</v>
      </c>
      <c r="AE135" s="35">
        <f>SUM(AE123:AE134)</f>
        <v>0</v>
      </c>
      <c r="AF135" s="47"/>
      <c r="AG135" s="46">
        <f>SUM(AG123:AG134)</f>
        <v>0</v>
      </c>
      <c r="AH135" s="35">
        <f>SUM(AH123:AH134)</f>
        <v>0</v>
      </c>
      <c r="AI135" s="47"/>
      <c r="AJ135" s="46">
        <f>SUM(AJ123:AJ134)</f>
        <v>3.0049999999999999</v>
      </c>
      <c r="AK135" s="35">
        <f>SUM(AK123:AK134)</f>
        <v>81.817999999999998</v>
      </c>
      <c r="AL135" s="47"/>
      <c r="AM135" s="46">
        <f>SUM(AM123:AM134)</f>
        <v>0</v>
      </c>
      <c r="AN135" s="35">
        <f>SUM(AN123:AN134)</f>
        <v>0</v>
      </c>
      <c r="AO135" s="47"/>
      <c r="AP135" s="46">
        <f>SUM(AP123:AP134)</f>
        <v>0</v>
      </c>
      <c r="AQ135" s="35">
        <f>SUM(AQ123:AQ134)</f>
        <v>0</v>
      </c>
      <c r="AR135" s="47"/>
      <c r="AS135" s="46">
        <f>SUM(AS123:AS134)</f>
        <v>0</v>
      </c>
      <c r="AT135" s="35">
        <f>SUM(AT123:AT134)</f>
        <v>0</v>
      </c>
      <c r="AU135" s="47"/>
      <c r="AV135" s="46">
        <f>SUM(AV123:AV134)</f>
        <v>0</v>
      </c>
      <c r="AW135" s="35">
        <f>SUM(AW123:AW134)</f>
        <v>0</v>
      </c>
      <c r="AX135" s="47"/>
      <c r="AY135" s="46">
        <f>SUM(AY123:AY134)</f>
        <v>0</v>
      </c>
      <c r="AZ135" s="35">
        <f>SUM(AZ123:AZ134)</f>
        <v>0</v>
      </c>
      <c r="BA135" s="47"/>
      <c r="BB135" s="46">
        <f>SUM(BB123:BB134)</f>
        <v>40</v>
      </c>
      <c r="BC135" s="35">
        <f>SUM(BC123:BC134)</f>
        <v>297.61</v>
      </c>
      <c r="BD135" s="47"/>
      <c r="BE135" s="46">
        <f>SUM(BE123:BE134)</f>
        <v>0</v>
      </c>
      <c r="BF135" s="35">
        <f>SUM(BF123:BF134)</f>
        <v>0</v>
      </c>
      <c r="BG135" s="47"/>
      <c r="BH135" s="46">
        <f>SUM(BH123:BH134)</f>
        <v>3</v>
      </c>
      <c r="BI135" s="35">
        <f>SUM(BI123:BI134)</f>
        <v>37.31</v>
      </c>
      <c r="BJ135" s="47"/>
      <c r="BK135" s="46">
        <f>SUM(BK123:BK134)</f>
        <v>130</v>
      </c>
      <c r="BL135" s="35">
        <f>SUM(BL123:BL134)</f>
        <v>1191.8130000000001</v>
      </c>
      <c r="BM135" s="47"/>
      <c r="BN135" s="46">
        <f>SUM(BN123:BN134)</f>
        <v>0</v>
      </c>
      <c r="BO135" s="35">
        <f>SUM(BO123:BO134)</f>
        <v>0</v>
      </c>
      <c r="BP135" s="47"/>
      <c r="BQ135" s="46">
        <f>SUM(BQ123:BQ134)</f>
        <v>0</v>
      </c>
      <c r="BR135" s="35">
        <f>SUM(BR123:BR134)</f>
        <v>0</v>
      </c>
      <c r="BS135" s="47"/>
      <c r="BT135" s="46">
        <f>SUM(BT123:BT134)</f>
        <v>0</v>
      </c>
      <c r="BU135" s="35">
        <f>SUM(BU123:BU134)</f>
        <v>0</v>
      </c>
      <c r="BV135" s="47"/>
      <c r="BW135" s="46">
        <f>SUM(BW123:BW134)</f>
        <v>0</v>
      </c>
      <c r="BX135" s="35">
        <f>SUM(BX123:BX134)</f>
        <v>0</v>
      </c>
      <c r="BY135" s="47"/>
      <c r="BZ135" s="46">
        <f>SUM(BZ123:BZ134)</f>
        <v>114794.55</v>
      </c>
      <c r="CA135" s="35">
        <f>SUM(CA123:CA134)</f>
        <v>642835.76300000004</v>
      </c>
      <c r="CB135" s="47"/>
      <c r="CC135" s="46">
        <f>SUM(CC123:CC134)</f>
        <v>66640</v>
      </c>
      <c r="CD135" s="35">
        <f>SUM(CD123:CD134)</f>
        <v>393767.99800000002</v>
      </c>
      <c r="CE135" s="47"/>
      <c r="CF135" s="46">
        <f>SUM(CF123:CF134)</f>
        <v>0</v>
      </c>
      <c r="CG135" s="35">
        <f>SUM(CG123:CG134)</f>
        <v>0</v>
      </c>
      <c r="CH135" s="47"/>
      <c r="CI135" s="46">
        <f>SUM(CI123:CI134)</f>
        <v>0</v>
      </c>
      <c r="CJ135" s="35">
        <f>SUM(CJ123:CJ134)</f>
        <v>0</v>
      </c>
      <c r="CK135" s="47"/>
      <c r="CL135" s="46">
        <f t="shared" ref="CL135:CM135" si="104">SUM(CL123:CL134)</f>
        <v>0</v>
      </c>
      <c r="CM135" s="35">
        <f t="shared" si="104"/>
        <v>0</v>
      </c>
      <c r="CN135" s="47"/>
      <c r="CO135" s="46">
        <f>SUM(CO123:CO134)</f>
        <v>0</v>
      </c>
      <c r="CP135" s="35">
        <f>SUM(CP123:CP134)</f>
        <v>0</v>
      </c>
      <c r="CQ135" s="47"/>
      <c r="CR135" s="46">
        <f>SUM(CR123:CR134)</f>
        <v>0</v>
      </c>
      <c r="CS135" s="35">
        <f>SUM(CS123:CS134)</f>
        <v>0</v>
      </c>
      <c r="CT135" s="47"/>
      <c r="CU135" s="46">
        <f>SUM(CU123:CU134)</f>
        <v>0</v>
      </c>
      <c r="CV135" s="35">
        <f>SUM(CV123:CV134)</f>
        <v>0</v>
      </c>
      <c r="CW135" s="47"/>
      <c r="CX135" s="46">
        <f>SUM(CX123:CX134)</f>
        <v>25504</v>
      </c>
      <c r="CY135" s="35">
        <f>SUM(CY123:CY134)</f>
        <v>146246.22</v>
      </c>
      <c r="CZ135" s="47"/>
      <c r="DA135" s="46">
        <f>SUM(DA123:DA134)</f>
        <v>0</v>
      </c>
      <c r="DB135" s="35">
        <f>SUM(DB123:DB134)</f>
        <v>0</v>
      </c>
      <c r="DC135" s="47"/>
      <c r="DD135" s="46">
        <f>SUM(DD123:DD134)</f>
        <v>0</v>
      </c>
      <c r="DE135" s="35">
        <f>SUM(DE123:DE134)</f>
        <v>0</v>
      </c>
      <c r="DF135" s="47"/>
      <c r="DG135" s="46">
        <f>SUM(DG123:DG134)</f>
        <v>0.21772</v>
      </c>
      <c r="DH135" s="35">
        <f>SUM(DH123:DH134)</f>
        <v>70.314999999999998</v>
      </c>
      <c r="DI135" s="47"/>
      <c r="DJ135" s="36">
        <f t="shared" si="94"/>
        <v>242503.30771999998</v>
      </c>
      <c r="DK135" s="37">
        <f t="shared" si="95"/>
        <v>1406454.551</v>
      </c>
    </row>
    <row r="136" spans="1:115" x14ac:dyDescent="0.25">
      <c r="A136" s="56">
        <v>2019</v>
      </c>
      <c r="B136" s="61" t="s">
        <v>5</v>
      </c>
      <c r="C136" s="50">
        <v>0</v>
      </c>
      <c r="D136" s="4">
        <v>0</v>
      </c>
      <c r="E136" s="51">
        <v>0</v>
      </c>
      <c r="F136" s="50">
        <v>0</v>
      </c>
      <c r="G136" s="4">
        <v>0</v>
      </c>
      <c r="H136" s="51">
        <v>0</v>
      </c>
      <c r="I136" s="50">
        <v>0</v>
      </c>
      <c r="J136" s="4">
        <v>0</v>
      </c>
      <c r="K136" s="51">
        <v>0</v>
      </c>
      <c r="L136" s="50">
        <v>0</v>
      </c>
      <c r="M136" s="4">
        <v>0</v>
      </c>
      <c r="N136" s="51">
        <v>0</v>
      </c>
      <c r="O136" s="50">
        <v>0</v>
      </c>
      <c r="P136" s="4">
        <v>0</v>
      </c>
      <c r="Q136" s="51">
        <v>0</v>
      </c>
      <c r="R136" s="50">
        <v>1550</v>
      </c>
      <c r="S136" s="4">
        <v>13844.529</v>
      </c>
      <c r="T136" s="51">
        <f t="shared" ref="T136:T147" si="105">S136/R136*1000</f>
        <v>8931.9541935483867</v>
      </c>
      <c r="U136" s="50">
        <v>0</v>
      </c>
      <c r="V136" s="4">
        <v>0</v>
      </c>
      <c r="W136" s="51">
        <v>0</v>
      </c>
      <c r="X136" s="50">
        <v>0</v>
      </c>
      <c r="Y136" s="4">
        <v>0</v>
      </c>
      <c r="Z136" s="51">
        <v>0</v>
      </c>
      <c r="AA136" s="50">
        <v>0</v>
      </c>
      <c r="AB136" s="4">
        <v>0</v>
      </c>
      <c r="AC136" s="51">
        <v>0</v>
      </c>
      <c r="AD136" s="50">
        <v>0</v>
      </c>
      <c r="AE136" s="4">
        <v>0</v>
      </c>
      <c r="AF136" s="51">
        <v>0</v>
      </c>
      <c r="AG136" s="50">
        <v>0</v>
      </c>
      <c r="AH136" s="4">
        <v>0</v>
      </c>
      <c r="AI136" s="51">
        <v>0</v>
      </c>
      <c r="AJ136" s="50">
        <v>0</v>
      </c>
      <c r="AK136" s="4">
        <v>0</v>
      </c>
      <c r="AL136" s="51">
        <v>0</v>
      </c>
      <c r="AM136" s="50">
        <v>0</v>
      </c>
      <c r="AN136" s="4">
        <v>0</v>
      </c>
      <c r="AO136" s="51">
        <v>0</v>
      </c>
      <c r="AP136" s="50">
        <v>0</v>
      </c>
      <c r="AQ136" s="4">
        <v>0</v>
      </c>
      <c r="AR136" s="51">
        <v>0</v>
      </c>
      <c r="AS136" s="50">
        <v>0</v>
      </c>
      <c r="AT136" s="4">
        <v>0</v>
      </c>
      <c r="AU136" s="51">
        <v>0</v>
      </c>
      <c r="AV136" s="50">
        <v>0</v>
      </c>
      <c r="AW136" s="4">
        <v>0</v>
      </c>
      <c r="AX136" s="51">
        <v>0</v>
      </c>
      <c r="AY136" s="50">
        <v>0</v>
      </c>
      <c r="AZ136" s="4">
        <v>0</v>
      </c>
      <c r="BA136" s="51">
        <v>0</v>
      </c>
      <c r="BB136" s="50">
        <v>0</v>
      </c>
      <c r="BC136" s="4">
        <v>0</v>
      </c>
      <c r="BD136" s="51">
        <v>0</v>
      </c>
      <c r="BE136" s="50">
        <v>0</v>
      </c>
      <c r="BF136" s="4">
        <v>0</v>
      </c>
      <c r="BG136" s="51">
        <v>0</v>
      </c>
      <c r="BH136" s="50">
        <v>0</v>
      </c>
      <c r="BI136" s="4">
        <v>0</v>
      </c>
      <c r="BJ136" s="51">
        <v>0</v>
      </c>
      <c r="BK136" s="50">
        <v>0</v>
      </c>
      <c r="BL136" s="4">
        <v>0</v>
      </c>
      <c r="BM136" s="51">
        <v>0</v>
      </c>
      <c r="BN136" s="50">
        <v>0</v>
      </c>
      <c r="BO136" s="4">
        <v>0</v>
      </c>
      <c r="BP136" s="51">
        <v>0</v>
      </c>
      <c r="BQ136" s="50">
        <v>0</v>
      </c>
      <c r="BR136" s="4">
        <v>0</v>
      </c>
      <c r="BS136" s="51">
        <v>0</v>
      </c>
      <c r="BT136" s="50">
        <v>0</v>
      </c>
      <c r="BU136" s="4">
        <v>0</v>
      </c>
      <c r="BV136" s="51">
        <v>0</v>
      </c>
      <c r="BW136" s="50">
        <v>0</v>
      </c>
      <c r="BX136" s="4">
        <v>0</v>
      </c>
      <c r="BY136" s="51">
        <v>0</v>
      </c>
      <c r="BZ136" s="50">
        <v>22530.1</v>
      </c>
      <c r="CA136" s="4">
        <v>134161.16699999999</v>
      </c>
      <c r="CB136" s="51">
        <f t="shared" ref="CB136:CB146" si="106">CA136/BZ136*1000</f>
        <v>5954.7523979032494</v>
      </c>
      <c r="CC136" s="50">
        <v>0</v>
      </c>
      <c r="CD136" s="4">
        <v>0</v>
      </c>
      <c r="CE136" s="51">
        <v>0</v>
      </c>
      <c r="CF136" s="50">
        <v>0</v>
      </c>
      <c r="CG136" s="4">
        <v>0</v>
      </c>
      <c r="CH136" s="51">
        <v>0</v>
      </c>
      <c r="CI136" s="50">
        <v>0</v>
      </c>
      <c r="CJ136" s="4">
        <v>0</v>
      </c>
      <c r="CK136" s="51">
        <v>0</v>
      </c>
      <c r="CL136" s="50">
        <v>0</v>
      </c>
      <c r="CM136" s="4">
        <v>0</v>
      </c>
      <c r="CN136" s="51">
        <f t="shared" ref="CN136:CN161" si="107">IF(CL136=0,0,CM136/CL136*1000)</f>
        <v>0</v>
      </c>
      <c r="CO136" s="50">
        <v>0</v>
      </c>
      <c r="CP136" s="4">
        <v>0</v>
      </c>
      <c r="CQ136" s="51">
        <v>0</v>
      </c>
      <c r="CR136" s="50">
        <v>0</v>
      </c>
      <c r="CS136" s="4">
        <v>0</v>
      </c>
      <c r="CT136" s="51">
        <v>0</v>
      </c>
      <c r="CU136" s="50">
        <v>0</v>
      </c>
      <c r="CV136" s="4">
        <v>0</v>
      </c>
      <c r="CW136" s="51">
        <v>0</v>
      </c>
      <c r="CX136" s="50">
        <v>0</v>
      </c>
      <c r="CY136" s="4">
        <v>0</v>
      </c>
      <c r="CZ136" s="51">
        <v>0</v>
      </c>
      <c r="DA136" s="50">
        <v>0</v>
      </c>
      <c r="DB136" s="4">
        <v>0</v>
      </c>
      <c r="DC136" s="51">
        <v>0</v>
      </c>
      <c r="DD136" s="50">
        <v>0</v>
      </c>
      <c r="DE136" s="4">
        <v>0</v>
      </c>
      <c r="DF136" s="51">
        <v>0</v>
      </c>
      <c r="DG136" s="50">
        <v>0</v>
      </c>
      <c r="DH136" s="4">
        <v>0</v>
      </c>
      <c r="DI136" s="51">
        <v>0</v>
      </c>
      <c r="DJ136" s="6">
        <f t="shared" si="94"/>
        <v>24080.1</v>
      </c>
      <c r="DK136" s="13">
        <f t="shared" si="95"/>
        <v>148005.696</v>
      </c>
    </row>
    <row r="137" spans="1:115" x14ac:dyDescent="0.25">
      <c r="A137" s="56">
        <v>2019</v>
      </c>
      <c r="B137" s="62" t="s">
        <v>6</v>
      </c>
      <c r="C137" s="50">
        <v>0</v>
      </c>
      <c r="D137" s="4">
        <v>0</v>
      </c>
      <c r="E137" s="51">
        <v>0</v>
      </c>
      <c r="F137" s="50">
        <v>0</v>
      </c>
      <c r="G137" s="4">
        <v>0</v>
      </c>
      <c r="H137" s="51">
        <v>0</v>
      </c>
      <c r="I137" s="50">
        <v>0</v>
      </c>
      <c r="J137" s="4">
        <v>0</v>
      </c>
      <c r="K137" s="51">
        <v>0</v>
      </c>
      <c r="L137" s="50">
        <v>0</v>
      </c>
      <c r="M137" s="4">
        <v>0</v>
      </c>
      <c r="N137" s="51">
        <v>0</v>
      </c>
      <c r="O137" s="50">
        <v>0</v>
      </c>
      <c r="P137" s="4">
        <v>0</v>
      </c>
      <c r="Q137" s="51">
        <v>0</v>
      </c>
      <c r="R137" s="50">
        <v>197</v>
      </c>
      <c r="S137" s="4">
        <v>1829.634</v>
      </c>
      <c r="T137" s="51">
        <f t="shared" si="105"/>
        <v>9287.4822335025383</v>
      </c>
      <c r="U137" s="50">
        <v>0</v>
      </c>
      <c r="V137" s="4">
        <v>0</v>
      </c>
      <c r="W137" s="51">
        <v>0</v>
      </c>
      <c r="X137" s="50">
        <v>0</v>
      </c>
      <c r="Y137" s="4">
        <v>0</v>
      </c>
      <c r="Z137" s="51">
        <v>0</v>
      </c>
      <c r="AA137" s="50">
        <v>0</v>
      </c>
      <c r="AB137" s="4">
        <v>0</v>
      </c>
      <c r="AC137" s="51">
        <v>0</v>
      </c>
      <c r="AD137" s="50">
        <v>0</v>
      </c>
      <c r="AE137" s="4">
        <v>0</v>
      </c>
      <c r="AF137" s="51">
        <v>0</v>
      </c>
      <c r="AG137" s="50">
        <v>0</v>
      </c>
      <c r="AH137" s="4">
        <v>0</v>
      </c>
      <c r="AI137" s="51">
        <v>0</v>
      </c>
      <c r="AJ137" s="50">
        <v>0</v>
      </c>
      <c r="AK137" s="4">
        <v>0</v>
      </c>
      <c r="AL137" s="51">
        <v>0</v>
      </c>
      <c r="AM137" s="50">
        <v>0</v>
      </c>
      <c r="AN137" s="4">
        <v>0</v>
      </c>
      <c r="AO137" s="51">
        <v>0</v>
      </c>
      <c r="AP137" s="50">
        <v>0</v>
      </c>
      <c r="AQ137" s="4">
        <v>0</v>
      </c>
      <c r="AR137" s="51">
        <v>0</v>
      </c>
      <c r="AS137" s="50">
        <v>0</v>
      </c>
      <c r="AT137" s="4">
        <v>0</v>
      </c>
      <c r="AU137" s="51">
        <v>0</v>
      </c>
      <c r="AV137" s="50">
        <v>0</v>
      </c>
      <c r="AW137" s="4">
        <v>0</v>
      </c>
      <c r="AX137" s="51">
        <v>0</v>
      </c>
      <c r="AY137" s="50">
        <v>0</v>
      </c>
      <c r="AZ137" s="4">
        <v>0</v>
      </c>
      <c r="BA137" s="51">
        <v>0</v>
      </c>
      <c r="BB137" s="50">
        <v>0</v>
      </c>
      <c r="BC137" s="4">
        <v>0</v>
      </c>
      <c r="BD137" s="51">
        <v>0</v>
      </c>
      <c r="BE137" s="50">
        <v>0</v>
      </c>
      <c r="BF137" s="4">
        <v>0</v>
      </c>
      <c r="BG137" s="51">
        <v>0</v>
      </c>
      <c r="BH137" s="50">
        <v>0</v>
      </c>
      <c r="BI137" s="4">
        <v>0</v>
      </c>
      <c r="BJ137" s="51">
        <v>0</v>
      </c>
      <c r="BK137" s="50">
        <v>0</v>
      </c>
      <c r="BL137" s="4">
        <v>0</v>
      </c>
      <c r="BM137" s="51">
        <v>0</v>
      </c>
      <c r="BN137" s="50">
        <v>0</v>
      </c>
      <c r="BO137" s="4">
        <v>0</v>
      </c>
      <c r="BP137" s="51">
        <v>0</v>
      </c>
      <c r="BQ137" s="50">
        <v>0</v>
      </c>
      <c r="BR137" s="4">
        <v>0</v>
      </c>
      <c r="BS137" s="51">
        <v>0</v>
      </c>
      <c r="BT137" s="50">
        <v>0</v>
      </c>
      <c r="BU137" s="4">
        <v>0</v>
      </c>
      <c r="BV137" s="51">
        <v>0</v>
      </c>
      <c r="BW137" s="77">
        <v>16500</v>
      </c>
      <c r="BX137" s="4">
        <v>92871.407000000007</v>
      </c>
      <c r="BY137" s="51">
        <f t="shared" ref="BY137:BY146" si="108">BX137/BW137*1000</f>
        <v>5628.5701212121221</v>
      </c>
      <c r="BZ137" s="50">
        <v>27456.07</v>
      </c>
      <c r="CA137" s="4">
        <v>159065.231</v>
      </c>
      <c r="CB137" s="51">
        <f t="shared" si="106"/>
        <v>5793.4449832040782</v>
      </c>
      <c r="CC137" s="50">
        <v>0</v>
      </c>
      <c r="CD137" s="4">
        <v>0</v>
      </c>
      <c r="CE137" s="51">
        <v>0</v>
      </c>
      <c r="CF137" s="50">
        <v>0</v>
      </c>
      <c r="CG137" s="4">
        <v>0</v>
      </c>
      <c r="CH137" s="51">
        <v>0</v>
      </c>
      <c r="CI137" s="50">
        <v>0</v>
      </c>
      <c r="CJ137" s="4">
        <v>0</v>
      </c>
      <c r="CK137" s="51">
        <v>0</v>
      </c>
      <c r="CL137" s="50">
        <v>0</v>
      </c>
      <c r="CM137" s="4">
        <v>0</v>
      </c>
      <c r="CN137" s="51">
        <f t="shared" si="107"/>
        <v>0</v>
      </c>
      <c r="CO137" s="50">
        <v>0</v>
      </c>
      <c r="CP137" s="4">
        <v>0</v>
      </c>
      <c r="CQ137" s="51">
        <v>0</v>
      </c>
      <c r="CR137" s="50">
        <v>0</v>
      </c>
      <c r="CS137" s="4">
        <v>0</v>
      </c>
      <c r="CT137" s="51">
        <v>0</v>
      </c>
      <c r="CU137" s="50">
        <v>0</v>
      </c>
      <c r="CV137" s="4">
        <v>0</v>
      </c>
      <c r="CW137" s="51">
        <v>0</v>
      </c>
      <c r="CX137" s="50">
        <v>0</v>
      </c>
      <c r="CY137" s="4">
        <v>0</v>
      </c>
      <c r="CZ137" s="51">
        <v>0</v>
      </c>
      <c r="DA137" s="50">
        <v>0</v>
      </c>
      <c r="DB137" s="4">
        <v>0</v>
      </c>
      <c r="DC137" s="51">
        <v>0</v>
      </c>
      <c r="DD137" s="50">
        <v>0</v>
      </c>
      <c r="DE137" s="4">
        <v>0</v>
      </c>
      <c r="DF137" s="51">
        <v>0</v>
      </c>
      <c r="DG137" s="50">
        <v>0</v>
      </c>
      <c r="DH137" s="4">
        <v>0</v>
      </c>
      <c r="DI137" s="51">
        <v>0</v>
      </c>
      <c r="DJ137" s="6">
        <f t="shared" si="94"/>
        <v>44153.07</v>
      </c>
      <c r="DK137" s="13">
        <f t="shared" si="95"/>
        <v>253766.272</v>
      </c>
    </row>
    <row r="138" spans="1:115" x14ac:dyDescent="0.25">
      <c r="A138" s="56">
        <v>2019</v>
      </c>
      <c r="B138" s="62" t="s">
        <v>7</v>
      </c>
      <c r="C138" s="50">
        <v>0</v>
      </c>
      <c r="D138" s="4">
        <v>0</v>
      </c>
      <c r="E138" s="51">
        <v>0</v>
      </c>
      <c r="F138" s="50">
        <v>0</v>
      </c>
      <c r="G138" s="4">
        <v>0</v>
      </c>
      <c r="H138" s="51">
        <v>0</v>
      </c>
      <c r="I138" s="50">
        <v>0</v>
      </c>
      <c r="J138" s="4">
        <v>0</v>
      </c>
      <c r="K138" s="51">
        <v>0</v>
      </c>
      <c r="L138" s="50">
        <v>0</v>
      </c>
      <c r="M138" s="4">
        <v>0</v>
      </c>
      <c r="N138" s="51">
        <v>0</v>
      </c>
      <c r="O138" s="50">
        <v>0</v>
      </c>
      <c r="P138" s="4">
        <v>0</v>
      </c>
      <c r="Q138" s="51">
        <v>0</v>
      </c>
      <c r="R138" s="50">
        <v>386</v>
      </c>
      <c r="S138" s="4">
        <v>3258.8690000000001</v>
      </c>
      <c r="T138" s="51">
        <f t="shared" si="105"/>
        <v>8442.66580310881</v>
      </c>
      <c r="U138" s="50">
        <v>0</v>
      </c>
      <c r="V138" s="4">
        <v>0</v>
      </c>
      <c r="W138" s="51">
        <v>0</v>
      </c>
      <c r="X138" s="50">
        <v>0</v>
      </c>
      <c r="Y138" s="4">
        <v>0</v>
      </c>
      <c r="Z138" s="51">
        <v>0</v>
      </c>
      <c r="AA138" s="50">
        <v>0</v>
      </c>
      <c r="AB138" s="4">
        <v>0</v>
      </c>
      <c r="AC138" s="51">
        <v>0</v>
      </c>
      <c r="AD138" s="50">
        <v>0</v>
      </c>
      <c r="AE138" s="4">
        <v>0</v>
      </c>
      <c r="AF138" s="51">
        <v>0</v>
      </c>
      <c r="AG138" s="50">
        <v>0</v>
      </c>
      <c r="AH138" s="4">
        <v>0</v>
      </c>
      <c r="AI138" s="51">
        <v>0</v>
      </c>
      <c r="AJ138" s="50">
        <v>0</v>
      </c>
      <c r="AK138" s="4">
        <v>0</v>
      </c>
      <c r="AL138" s="51">
        <v>0</v>
      </c>
      <c r="AM138" s="50">
        <v>0</v>
      </c>
      <c r="AN138" s="4">
        <v>0</v>
      </c>
      <c r="AO138" s="51">
        <v>0</v>
      </c>
      <c r="AP138" s="50">
        <v>0</v>
      </c>
      <c r="AQ138" s="4">
        <v>0</v>
      </c>
      <c r="AR138" s="51">
        <v>0</v>
      </c>
      <c r="AS138" s="50">
        <v>0</v>
      </c>
      <c r="AT138" s="4">
        <v>0</v>
      </c>
      <c r="AU138" s="51">
        <v>0</v>
      </c>
      <c r="AV138" s="50">
        <v>0</v>
      </c>
      <c r="AW138" s="4">
        <v>0</v>
      </c>
      <c r="AX138" s="51">
        <v>0</v>
      </c>
      <c r="AY138" s="50">
        <v>0</v>
      </c>
      <c r="AZ138" s="4">
        <v>0</v>
      </c>
      <c r="BA138" s="51">
        <v>0</v>
      </c>
      <c r="BB138" s="50">
        <v>0</v>
      </c>
      <c r="BC138" s="4">
        <v>0</v>
      </c>
      <c r="BD138" s="51">
        <v>0</v>
      </c>
      <c r="BE138" s="50">
        <v>0</v>
      </c>
      <c r="BF138" s="4">
        <v>0</v>
      </c>
      <c r="BG138" s="51">
        <v>0</v>
      </c>
      <c r="BH138" s="50">
        <v>0</v>
      </c>
      <c r="BI138" s="4">
        <v>0</v>
      </c>
      <c r="BJ138" s="51">
        <v>0</v>
      </c>
      <c r="BK138" s="50">
        <v>0</v>
      </c>
      <c r="BL138" s="4">
        <v>0</v>
      </c>
      <c r="BM138" s="51">
        <v>0</v>
      </c>
      <c r="BN138" s="50">
        <v>0</v>
      </c>
      <c r="BO138" s="4">
        <v>0</v>
      </c>
      <c r="BP138" s="51">
        <v>0</v>
      </c>
      <c r="BQ138" s="50">
        <v>0</v>
      </c>
      <c r="BR138" s="4">
        <v>0</v>
      </c>
      <c r="BS138" s="51">
        <v>0</v>
      </c>
      <c r="BT138" s="50">
        <v>0</v>
      </c>
      <c r="BU138" s="4">
        <v>0</v>
      </c>
      <c r="BV138" s="51">
        <v>0</v>
      </c>
      <c r="BW138" s="50">
        <v>0</v>
      </c>
      <c r="BX138" s="4">
        <v>0</v>
      </c>
      <c r="BY138" s="51">
        <v>0</v>
      </c>
      <c r="BZ138" s="50">
        <v>0</v>
      </c>
      <c r="CA138" s="4">
        <v>0</v>
      </c>
      <c r="CB138" s="51">
        <v>0</v>
      </c>
      <c r="CC138" s="50">
        <v>0</v>
      </c>
      <c r="CD138" s="4">
        <v>0</v>
      </c>
      <c r="CE138" s="51">
        <v>0</v>
      </c>
      <c r="CF138" s="50">
        <v>0</v>
      </c>
      <c r="CG138" s="4">
        <v>0</v>
      </c>
      <c r="CH138" s="51">
        <v>0</v>
      </c>
      <c r="CI138" s="50">
        <v>0</v>
      </c>
      <c r="CJ138" s="4">
        <v>0</v>
      </c>
      <c r="CK138" s="51">
        <v>0</v>
      </c>
      <c r="CL138" s="50">
        <v>0</v>
      </c>
      <c r="CM138" s="4">
        <v>0</v>
      </c>
      <c r="CN138" s="51">
        <f t="shared" si="107"/>
        <v>0</v>
      </c>
      <c r="CO138" s="50">
        <v>0</v>
      </c>
      <c r="CP138" s="4">
        <v>0</v>
      </c>
      <c r="CQ138" s="51">
        <v>0</v>
      </c>
      <c r="CR138" s="50">
        <v>0</v>
      </c>
      <c r="CS138" s="4">
        <v>0</v>
      </c>
      <c r="CT138" s="51">
        <v>0</v>
      </c>
      <c r="CU138" s="50">
        <v>0</v>
      </c>
      <c r="CV138" s="4">
        <v>0</v>
      </c>
      <c r="CW138" s="51">
        <v>0</v>
      </c>
      <c r="CX138" s="50">
        <v>0</v>
      </c>
      <c r="CY138" s="4">
        <v>0</v>
      </c>
      <c r="CZ138" s="51">
        <v>0</v>
      </c>
      <c r="DA138" s="50">
        <v>0</v>
      </c>
      <c r="DB138" s="4">
        <v>0</v>
      </c>
      <c r="DC138" s="51">
        <v>0</v>
      </c>
      <c r="DD138" s="50">
        <v>0</v>
      </c>
      <c r="DE138" s="4">
        <v>0</v>
      </c>
      <c r="DF138" s="51">
        <v>0</v>
      </c>
      <c r="DG138" s="50">
        <v>0</v>
      </c>
      <c r="DH138" s="4">
        <v>0</v>
      </c>
      <c r="DI138" s="51">
        <v>0</v>
      </c>
      <c r="DJ138" s="6">
        <f t="shared" si="94"/>
        <v>386</v>
      </c>
      <c r="DK138" s="13">
        <f t="shared" si="95"/>
        <v>3258.8690000000001</v>
      </c>
    </row>
    <row r="139" spans="1:115" x14ac:dyDescent="0.25">
      <c r="A139" s="56">
        <v>2019</v>
      </c>
      <c r="B139" s="62" t="s">
        <v>8</v>
      </c>
      <c r="C139" s="50">
        <v>0</v>
      </c>
      <c r="D139" s="4">
        <v>0</v>
      </c>
      <c r="E139" s="51">
        <v>0</v>
      </c>
      <c r="F139" s="50">
        <v>0</v>
      </c>
      <c r="G139" s="4">
        <v>0</v>
      </c>
      <c r="H139" s="51">
        <v>0</v>
      </c>
      <c r="I139" s="50">
        <v>0</v>
      </c>
      <c r="J139" s="4">
        <v>0</v>
      </c>
      <c r="K139" s="51">
        <v>0</v>
      </c>
      <c r="L139" s="50">
        <v>0</v>
      </c>
      <c r="M139" s="4">
        <v>0</v>
      </c>
      <c r="N139" s="51">
        <v>0</v>
      </c>
      <c r="O139" s="50">
        <v>0</v>
      </c>
      <c r="P139" s="4">
        <v>0</v>
      </c>
      <c r="Q139" s="51">
        <v>0</v>
      </c>
      <c r="R139" s="50">
        <v>683.125</v>
      </c>
      <c r="S139" s="4">
        <v>5881.3419999999996</v>
      </c>
      <c r="T139" s="51">
        <f t="shared" si="105"/>
        <v>8609.466788655076</v>
      </c>
      <c r="U139" s="50">
        <v>0</v>
      </c>
      <c r="V139" s="4">
        <v>0</v>
      </c>
      <c r="W139" s="51">
        <v>0</v>
      </c>
      <c r="X139" s="50">
        <v>0</v>
      </c>
      <c r="Y139" s="4">
        <v>0</v>
      </c>
      <c r="Z139" s="51">
        <v>0</v>
      </c>
      <c r="AA139" s="50">
        <v>0</v>
      </c>
      <c r="AB139" s="4">
        <v>0</v>
      </c>
      <c r="AC139" s="51">
        <v>0</v>
      </c>
      <c r="AD139" s="50">
        <v>0</v>
      </c>
      <c r="AE139" s="4">
        <v>0</v>
      </c>
      <c r="AF139" s="51">
        <v>0</v>
      </c>
      <c r="AG139" s="50">
        <v>0</v>
      </c>
      <c r="AH139" s="4">
        <v>0</v>
      </c>
      <c r="AI139" s="51">
        <v>0</v>
      </c>
      <c r="AJ139" s="50">
        <v>5.0001199999999999</v>
      </c>
      <c r="AK139" s="4">
        <v>140.02799999999999</v>
      </c>
      <c r="AL139" s="51">
        <f t="shared" ref="AL139:AL147" si="109">AK139/AJ139*1000</f>
        <v>28004.927881730837</v>
      </c>
      <c r="AM139" s="50">
        <v>0</v>
      </c>
      <c r="AN139" s="4">
        <v>0</v>
      </c>
      <c r="AO139" s="51">
        <v>0</v>
      </c>
      <c r="AP139" s="50">
        <v>0</v>
      </c>
      <c r="AQ139" s="4">
        <v>0</v>
      </c>
      <c r="AR139" s="51">
        <v>0</v>
      </c>
      <c r="AS139" s="50">
        <v>0</v>
      </c>
      <c r="AT139" s="4">
        <v>0</v>
      </c>
      <c r="AU139" s="51">
        <v>0</v>
      </c>
      <c r="AV139" s="50">
        <v>0</v>
      </c>
      <c r="AW139" s="4">
        <v>0</v>
      </c>
      <c r="AX139" s="51">
        <v>0</v>
      </c>
      <c r="AY139" s="50">
        <v>0</v>
      </c>
      <c r="AZ139" s="4">
        <v>0</v>
      </c>
      <c r="BA139" s="51">
        <v>0</v>
      </c>
      <c r="BB139" s="50">
        <v>0</v>
      </c>
      <c r="BC139" s="4">
        <v>0</v>
      </c>
      <c r="BD139" s="51">
        <v>0</v>
      </c>
      <c r="BE139" s="50">
        <v>0</v>
      </c>
      <c r="BF139" s="4">
        <v>0</v>
      </c>
      <c r="BG139" s="51">
        <v>0</v>
      </c>
      <c r="BH139" s="50">
        <v>0</v>
      </c>
      <c r="BI139" s="4">
        <v>0</v>
      </c>
      <c r="BJ139" s="51">
        <v>0</v>
      </c>
      <c r="BK139" s="50">
        <v>0</v>
      </c>
      <c r="BL139" s="4">
        <v>0</v>
      </c>
      <c r="BM139" s="51">
        <v>0</v>
      </c>
      <c r="BN139" s="50">
        <v>0</v>
      </c>
      <c r="BO139" s="4">
        <v>0</v>
      </c>
      <c r="BP139" s="51">
        <v>0</v>
      </c>
      <c r="BQ139" s="50">
        <v>0</v>
      </c>
      <c r="BR139" s="4">
        <v>0</v>
      </c>
      <c r="BS139" s="51">
        <v>0</v>
      </c>
      <c r="BT139" s="50">
        <v>0</v>
      </c>
      <c r="BU139" s="4">
        <v>0</v>
      </c>
      <c r="BV139" s="51">
        <v>0</v>
      </c>
      <c r="BW139" s="50">
        <v>0</v>
      </c>
      <c r="BX139" s="4">
        <v>0</v>
      </c>
      <c r="BY139" s="51">
        <v>0</v>
      </c>
      <c r="BZ139" s="50">
        <v>0</v>
      </c>
      <c r="CA139" s="4">
        <v>0</v>
      </c>
      <c r="CB139" s="51">
        <v>0</v>
      </c>
      <c r="CC139" s="50">
        <v>0</v>
      </c>
      <c r="CD139" s="4">
        <v>0</v>
      </c>
      <c r="CE139" s="51">
        <v>0</v>
      </c>
      <c r="CF139" s="50">
        <v>0</v>
      </c>
      <c r="CG139" s="4">
        <v>0</v>
      </c>
      <c r="CH139" s="51">
        <v>0</v>
      </c>
      <c r="CI139" s="50">
        <v>0</v>
      </c>
      <c r="CJ139" s="4">
        <v>0</v>
      </c>
      <c r="CK139" s="51">
        <v>0</v>
      </c>
      <c r="CL139" s="50">
        <v>0</v>
      </c>
      <c r="CM139" s="4">
        <v>0</v>
      </c>
      <c r="CN139" s="51">
        <f t="shared" si="107"/>
        <v>0</v>
      </c>
      <c r="CO139" s="50">
        <v>0</v>
      </c>
      <c r="CP139" s="4">
        <v>0</v>
      </c>
      <c r="CQ139" s="51">
        <v>0</v>
      </c>
      <c r="CR139" s="50">
        <v>0</v>
      </c>
      <c r="CS139" s="4">
        <v>0</v>
      </c>
      <c r="CT139" s="51">
        <v>0</v>
      </c>
      <c r="CU139" s="50">
        <v>0</v>
      </c>
      <c r="CV139" s="4">
        <v>0</v>
      </c>
      <c r="CW139" s="51">
        <v>0</v>
      </c>
      <c r="CX139" s="50">
        <v>0</v>
      </c>
      <c r="CY139" s="4">
        <v>0</v>
      </c>
      <c r="CZ139" s="51">
        <v>0</v>
      </c>
      <c r="DA139" s="50">
        <v>0</v>
      </c>
      <c r="DB139" s="4">
        <v>0</v>
      </c>
      <c r="DC139" s="51">
        <v>0</v>
      </c>
      <c r="DD139" s="50">
        <v>0</v>
      </c>
      <c r="DE139" s="4">
        <v>0</v>
      </c>
      <c r="DF139" s="51">
        <v>0</v>
      </c>
      <c r="DG139" s="50">
        <v>0</v>
      </c>
      <c r="DH139" s="4">
        <v>0</v>
      </c>
      <c r="DI139" s="51">
        <v>0</v>
      </c>
      <c r="DJ139" s="6">
        <f t="shared" si="94"/>
        <v>688.12512000000004</v>
      </c>
      <c r="DK139" s="13">
        <f t="shared" si="95"/>
        <v>6021.37</v>
      </c>
    </row>
    <row r="140" spans="1:115" x14ac:dyDescent="0.25">
      <c r="A140" s="56">
        <v>2019</v>
      </c>
      <c r="B140" s="62" t="s">
        <v>9</v>
      </c>
      <c r="C140" s="50">
        <v>0</v>
      </c>
      <c r="D140" s="4">
        <v>0</v>
      </c>
      <c r="E140" s="51">
        <v>0</v>
      </c>
      <c r="F140" s="50">
        <v>0</v>
      </c>
      <c r="G140" s="4">
        <v>0</v>
      </c>
      <c r="H140" s="51">
        <v>0</v>
      </c>
      <c r="I140" s="50">
        <v>0</v>
      </c>
      <c r="J140" s="4">
        <v>0</v>
      </c>
      <c r="K140" s="51">
        <v>0</v>
      </c>
      <c r="L140" s="50">
        <v>0</v>
      </c>
      <c r="M140" s="4">
        <v>0</v>
      </c>
      <c r="N140" s="51">
        <v>0</v>
      </c>
      <c r="O140" s="50">
        <v>0</v>
      </c>
      <c r="P140" s="4">
        <v>0</v>
      </c>
      <c r="Q140" s="51">
        <v>0</v>
      </c>
      <c r="R140" s="50">
        <v>837</v>
      </c>
      <c r="S140" s="4">
        <v>7440.8029999999999</v>
      </c>
      <c r="T140" s="51">
        <f t="shared" si="105"/>
        <v>8889.8482676224612</v>
      </c>
      <c r="U140" s="50">
        <v>0</v>
      </c>
      <c r="V140" s="4">
        <v>0</v>
      </c>
      <c r="W140" s="51">
        <v>0</v>
      </c>
      <c r="X140" s="50">
        <v>0</v>
      </c>
      <c r="Y140" s="4">
        <v>0</v>
      </c>
      <c r="Z140" s="51">
        <v>0</v>
      </c>
      <c r="AA140" s="50">
        <v>0</v>
      </c>
      <c r="AB140" s="4">
        <v>0</v>
      </c>
      <c r="AC140" s="51">
        <v>0</v>
      </c>
      <c r="AD140" s="50">
        <v>0</v>
      </c>
      <c r="AE140" s="4">
        <v>0</v>
      </c>
      <c r="AF140" s="51">
        <v>0</v>
      </c>
      <c r="AG140" s="50">
        <v>0</v>
      </c>
      <c r="AH140" s="4">
        <v>0</v>
      </c>
      <c r="AI140" s="51">
        <v>0</v>
      </c>
      <c r="AJ140" s="50">
        <v>0</v>
      </c>
      <c r="AK140" s="4">
        <v>0</v>
      </c>
      <c r="AL140" s="51">
        <v>0</v>
      </c>
      <c r="AM140" s="50">
        <v>0</v>
      </c>
      <c r="AN140" s="4">
        <v>0</v>
      </c>
      <c r="AO140" s="51">
        <v>0</v>
      </c>
      <c r="AP140" s="50">
        <v>0</v>
      </c>
      <c r="AQ140" s="4">
        <v>0</v>
      </c>
      <c r="AR140" s="51">
        <v>0</v>
      </c>
      <c r="AS140" s="50">
        <v>0</v>
      </c>
      <c r="AT140" s="4">
        <v>0</v>
      </c>
      <c r="AU140" s="51">
        <v>0</v>
      </c>
      <c r="AV140" s="50">
        <v>0</v>
      </c>
      <c r="AW140" s="4">
        <v>0</v>
      </c>
      <c r="AX140" s="51">
        <v>0</v>
      </c>
      <c r="AY140" s="50">
        <v>0</v>
      </c>
      <c r="AZ140" s="4">
        <v>0</v>
      </c>
      <c r="BA140" s="51">
        <v>0</v>
      </c>
      <c r="BB140" s="50">
        <v>0</v>
      </c>
      <c r="BC140" s="4">
        <v>0</v>
      </c>
      <c r="BD140" s="51">
        <v>0</v>
      </c>
      <c r="BE140" s="50">
        <v>0</v>
      </c>
      <c r="BF140" s="4">
        <v>0</v>
      </c>
      <c r="BG140" s="51">
        <v>0</v>
      </c>
      <c r="BH140" s="50">
        <v>0</v>
      </c>
      <c r="BI140" s="4">
        <v>0</v>
      </c>
      <c r="BJ140" s="51">
        <v>0</v>
      </c>
      <c r="BK140" s="50">
        <v>0</v>
      </c>
      <c r="BL140" s="4">
        <v>0</v>
      </c>
      <c r="BM140" s="51">
        <v>0</v>
      </c>
      <c r="BN140" s="50">
        <v>0</v>
      </c>
      <c r="BO140" s="4">
        <v>0</v>
      </c>
      <c r="BP140" s="51">
        <v>0</v>
      </c>
      <c r="BQ140" s="50">
        <v>0</v>
      </c>
      <c r="BR140" s="4">
        <v>0</v>
      </c>
      <c r="BS140" s="51">
        <v>0</v>
      </c>
      <c r="BT140" s="50">
        <v>0</v>
      </c>
      <c r="BU140" s="4">
        <v>0</v>
      </c>
      <c r="BV140" s="51">
        <v>0</v>
      </c>
      <c r="BW140" s="50">
        <v>0</v>
      </c>
      <c r="BX140" s="4">
        <v>0</v>
      </c>
      <c r="BY140" s="51">
        <v>0</v>
      </c>
      <c r="BZ140" s="50">
        <v>0</v>
      </c>
      <c r="CA140" s="4">
        <v>0</v>
      </c>
      <c r="CB140" s="51">
        <v>0</v>
      </c>
      <c r="CC140" s="50">
        <v>0</v>
      </c>
      <c r="CD140" s="4">
        <v>0</v>
      </c>
      <c r="CE140" s="51">
        <v>0</v>
      </c>
      <c r="CF140" s="50">
        <v>0</v>
      </c>
      <c r="CG140" s="4">
        <v>0</v>
      </c>
      <c r="CH140" s="51">
        <v>0</v>
      </c>
      <c r="CI140" s="50">
        <v>0</v>
      </c>
      <c r="CJ140" s="4">
        <v>0</v>
      </c>
      <c r="CK140" s="51">
        <v>0</v>
      </c>
      <c r="CL140" s="50">
        <v>0</v>
      </c>
      <c r="CM140" s="4">
        <v>0</v>
      </c>
      <c r="CN140" s="51">
        <f t="shared" si="107"/>
        <v>0</v>
      </c>
      <c r="CO140" s="50">
        <v>0</v>
      </c>
      <c r="CP140" s="4">
        <v>0</v>
      </c>
      <c r="CQ140" s="51">
        <v>0</v>
      </c>
      <c r="CR140" s="50">
        <v>0</v>
      </c>
      <c r="CS140" s="4">
        <v>0</v>
      </c>
      <c r="CT140" s="51">
        <v>0</v>
      </c>
      <c r="CU140" s="50">
        <v>0</v>
      </c>
      <c r="CV140" s="4">
        <v>0</v>
      </c>
      <c r="CW140" s="51">
        <v>0</v>
      </c>
      <c r="CX140" s="50">
        <v>0</v>
      </c>
      <c r="CY140" s="4">
        <v>0</v>
      </c>
      <c r="CZ140" s="51">
        <v>0</v>
      </c>
      <c r="DA140" s="50">
        <v>0</v>
      </c>
      <c r="DB140" s="4">
        <v>0</v>
      </c>
      <c r="DC140" s="51">
        <v>0</v>
      </c>
      <c r="DD140" s="50">
        <v>0</v>
      </c>
      <c r="DE140" s="4">
        <v>0</v>
      </c>
      <c r="DF140" s="51">
        <v>0</v>
      </c>
      <c r="DG140" s="50">
        <v>0</v>
      </c>
      <c r="DH140" s="4">
        <v>0</v>
      </c>
      <c r="DI140" s="51">
        <v>0</v>
      </c>
      <c r="DJ140" s="6">
        <f t="shared" si="94"/>
        <v>837</v>
      </c>
      <c r="DK140" s="13">
        <f t="shared" si="95"/>
        <v>7440.8029999999999</v>
      </c>
    </row>
    <row r="141" spans="1:115" x14ac:dyDescent="0.25">
      <c r="A141" s="56">
        <v>2019</v>
      </c>
      <c r="B141" s="62" t="s">
        <v>10</v>
      </c>
      <c r="C141" s="50">
        <v>0</v>
      </c>
      <c r="D141" s="4">
        <v>0</v>
      </c>
      <c r="E141" s="51">
        <v>0</v>
      </c>
      <c r="F141" s="50">
        <v>0</v>
      </c>
      <c r="G141" s="4">
        <v>0</v>
      </c>
      <c r="H141" s="51">
        <v>0</v>
      </c>
      <c r="I141" s="50">
        <v>0</v>
      </c>
      <c r="J141" s="4">
        <v>0</v>
      </c>
      <c r="K141" s="51">
        <v>0</v>
      </c>
      <c r="L141" s="50">
        <v>0</v>
      </c>
      <c r="M141" s="4">
        <v>0</v>
      </c>
      <c r="N141" s="51">
        <v>0</v>
      </c>
      <c r="O141" s="50">
        <v>0</v>
      </c>
      <c r="P141" s="4">
        <v>0</v>
      </c>
      <c r="Q141" s="51">
        <v>0</v>
      </c>
      <c r="R141" s="50">
        <v>740.5</v>
      </c>
      <c r="S141" s="4">
        <v>6608.3329999999996</v>
      </c>
      <c r="T141" s="51">
        <f t="shared" si="105"/>
        <v>8924.1498987170835</v>
      </c>
      <c r="U141" s="50">
        <v>0</v>
      </c>
      <c r="V141" s="4">
        <v>0</v>
      </c>
      <c r="W141" s="51">
        <v>0</v>
      </c>
      <c r="X141" s="50">
        <v>0</v>
      </c>
      <c r="Y141" s="4">
        <v>0</v>
      </c>
      <c r="Z141" s="51">
        <v>0</v>
      </c>
      <c r="AA141" s="50">
        <v>0</v>
      </c>
      <c r="AB141" s="4">
        <v>0</v>
      </c>
      <c r="AC141" s="51">
        <v>0</v>
      </c>
      <c r="AD141" s="50">
        <v>0</v>
      </c>
      <c r="AE141" s="4">
        <v>0</v>
      </c>
      <c r="AF141" s="51">
        <v>0</v>
      </c>
      <c r="AG141" s="50">
        <v>0</v>
      </c>
      <c r="AH141" s="4">
        <v>0</v>
      </c>
      <c r="AI141" s="51">
        <v>0</v>
      </c>
      <c r="AJ141" s="50">
        <v>0</v>
      </c>
      <c r="AK141" s="4">
        <v>0</v>
      </c>
      <c r="AL141" s="51">
        <v>0</v>
      </c>
      <c r="AM141" s="50">
        <v>0</v>
      </c>
      <c r="AN141" s="4">
        <v>0</v>
      </c>
      <c r="AO141" s="51">
        <v>0</v>
      </c>
      <c r="AP141" s="50">
        <v>0</v>
      </c>
      <c r="AQ141" s="4">
        <v>0</v>
      </c>
      <c r="AR141" s="51">
        <v>0</v>
      </c>
      <c r="AS141" s="50">
        <v>0</v>
      </c>
      <c r="AT141" s="4">
        <v>0</v>
      </c>
      <c r="AU141" s="51">
        <v>0</v>
      </c>
      <c r="AV141" s="50">
        <v>0</v>
      </c>
      <c r="AW141" s="4">
        <v>0</v>
      </c>
      <c r="AX141" s="51">
        <v>0</v>
      </c>
      <c r="AY141" s="50">
        <v>0</v>
      </c>
      <c r="AZ141" s="4">
        <v>0</v>
      </c>
      <c r="BA141" s="51">
        <v>0</v>
      </c>
      <c r="BB141" s="50">
        <v>0</v>
      </c>
      <c r="BC141" s="4">
        <v>0</v>
      </c>
      <c r="BD141" s="51">
        <v>0</v>
      </c>
      <c r="BE141" s="50">
        <v>0</v>
      </c>
      <c r="BF141" s="4">
        <v>0</v>
      </c>
      <c r="BG141" s="51">
        <v>0</v>
      </c>
      <c r="BH141" s="50">
        <v>3</v>
      </c>
      <c r="BI141" s="4">
        <v>42.756999999999998</v>
      </c>
      <c r="BJ141" s="51">
        <f t="shared" ref="BJ141" si="110">BI141/BH141*1000</f>
        <v>14252.333333333332</v>
      </c>
      <c r="BK141" s="50">
        <v>0</v>
      </c>
      <c r="BL141" s="4">
        <v>0</v>
      </c>
      <c r="BM141" s="51">
        <v>0</v>
      </c>
      <c r="BN141" s="50">
        <v>0</v>
      </c>
      <c r="BO141" s="4">
        <v>0</v>
      </c>
      <c r="BP141" s="51">
        <v>0</v>
      </c>
      <c r="BQ141" s="50">
        <v>0</v>
      </c>
      <c r="BR141" s="4">
        <v>0</v>
      </c>
      <c r="BS141" s="51">
        <v>0</v>
      </c>
      <c r="BT141" s="50">
        <v>0</v>
      </c>
      <c r="BU141" s="4">
        <v>0</v>
      </c>
      <c r="BV141" s="51">
        <v>0</v>
      </c>
      <c r="BW141" s="50">
        <v>0</v>
      </c>
      <c r="BX141" s="4">
        <v>0</v>
      </c>
      <c r="BY141" s="51">
        <v>0</v>
      </c>
      <c r="BZ141" s="50">
        <v>0</v>
      </c>
      <c r="CA141" s="4">
        <v>0</v>
      </c>
      <c r="CB141" s="51">
        <v>0</v>
      </c>
      <c r="CC141" s="50">
        <v>16500</v>
      </c>
      <c r="CD141" s="4">
        <v>90292.558000000005</v>
      </c>
      <c r="CE141" s="51">
        <f t="shared" ref="CE141:CE145" si="111">CD141/CC141*1000</f>
        <v>5472.2762424242428</v>
      </c>
      <c r="CF141" s="50">
        <v>0</v>
      </c>
      <c r="CG141" s="4">
        <v>0</v>
      </c>
      <c r="CH141" s="51">
        <v>0</v>
      </c>
      <c r="CI141" s="50">
        <v>0</v>
      </c>
      <c r="CJ141" s="4">
        <v>0</v>
      </c>
      <c r="CK141" s="51">
        <v>0</v>
      </c>
      <c r="CL141" s="50">
        <v>0</v>
      </c>
      <c r="CM141" s="4">
        <v>0</v>
      </c>
      <c r="CN141" s="51">
        <f t="shared" si="107"/>
        <v>0</v>
      </c>
      <c r="CO141" s="50">
        <v>0</v>
      </c>
      <c r="CP141" s="4">
        <v>0</v>
      </c>
      <c r="CQ141" s="51">
        <v>0</v>
      </c>
      <c r="CR141" s="50">
        <v>0</v>
      </c>
      <c r="CS141" s="4">
        <v>0</v>
      </c>
      <c r="CT141" s="51">
        <v>0</v>
      </c>
      <c r="CU141" s="50">
        <v>0</v>
      </c>
      <c r="CV141" s="4">
        <v>0</v>
      </c>
      <c r="CW141" s="51">
        <v>0</v>
      </c>
      <c r="CX141" s="50">
        <v>0</v>
      </c>
      <c r="CY141" s="4">
        <v>0</v>
      </c>
      <c r="CZ141" s="51">
        <v>0</v>
      </c>
      <c r="DA141" s="50">
        <v>0</v>
      </c>
      <c r="DB141" s="4">
        <v>0</v>
      </c>
      <c r="DC141" s="51">
        <v>0</v>
      </c>
      <c r="DD141" s="50">
        <v>0</v>
      </c>
      <c r="DE141" s="4">
        <v>0</v>
      </c>
      <c r="DF141" s="51">
        <v>0</v>
      </c>
      <c r="DG141" s="50">
        <v>0</v>
      </c>
      <c r="DH141" s="4">
        <v>0</v>
      </c>
      <c r="DI141" s="51">
        <v>0</v>
      </c>
      <c r="DJ141" s="6">
        <f t="shared" si="94"/>
        <v>17243.5</v>
      </c>
      <c r="DK141" s="13">
        <f t="shared" si="95"/>
        <v>96943.648000000001</v>
      </c>
    </row>
    <row r="142" spans="1:115" x14ac:dyDescent="0.25">
      <c r="A142" s="56">
        <v>2019</v>
      </c>
      <c r="B142" s="60" t="s">
        <v>11</v>
      </c>
      <c r="C142" s="50">
        <v>0</v>
      </c>
      <c r="D142" s="4">
        <v>0</v>
      </c>
      <c r="E142" s="51">
        <v>0</v>
      </c>
      <c r="F142" s="50">
        <v>0</v>
      </c>
      <c r="G142" s="4">
        <v>0</v>
      </c>
      <c r="H142" s="51">
        <v>0</v>
      </c>
      <c r="I142" s="50">
        <v>0</v>
      </c>
      <c r="J142" s="4">
        <v>0</v>
      </c>
      <c r="K142" s="51">
        <v>0</v>
      </c>
      <c r="L142" s="50">
        <v>0</v>
      </c>
      <c r="M142" s="4">
        <v>0</v>
      </c>
      <c r="N142" s="51">
        <v>0</v>
      </c>
      <c r="O142" s="50">
        <v>0</v>
      </c>
      <c r="P142" s="4">
        <v>0</v>
      </c>
      <c r="Q142" s="51">
        <v>0</v>
      </c>
      <c r="R142" s="50">
        <v>1625</v>
      </c>
      <c r="S142" s="4">
        <v>14746.779</v>
      </c>
      <c r="T142" s="51">
        <f t="shared" si="105"/>
        <v>9074.9409230769234</v>
      </c>
      <c r="U142" s="50">
        <v>0</v>
      </c>
      <c r="V142" s="4">
        <v>0</v>
      </c>
      <c r="W142" s="51">
        <v>0</v>
      </c>
      <c r="X142" s="50">
        <v>0</v>
      </c>
      <c r="Y142" s="4">
        <v>0</v>
      </c>
      <c r="Z142" s="51">
        <v>0</v>
      </c>
      <c r="AA142" s="50">
        <v>0</v>
      </c>
      <c r="AB142" s="4">
        <v>0</v>
      </c>
      <c r="AC142" s="51">
        <v>0</v>
      </c>
      <c r="AD142" s="50">
        <v>0</v>
      </c>
      <c r="AE142" s="4">
        <v>0</v>
      </c>
      <c r="AF142" s="51">
        <v>0</v>
      </c>
      <c r="AG142" s="50">
        <v>0</v>
      </c>
      <c r="AH142" s="4">
        <v>0</v>
      </c>
      <c r="AI142" s="51">
        <v>0</v>
      </c>
      <c r="AJ142" s="50">
        <v>0</v>
      </c>
      <c r="AK142" s="4">
        <v>0</v>
      </c>
      <c r="AL142" s="51">
        <v>0</v>
      </c>
      <c r="AM142" s="50">
        <v>0</v>
      </c>
      <c r="AN142" s="4">
        <v>0</v>
      </c>
      <c r="AO142" s="51">
        <v>0</v>
      </c>
      <c r="AP142" s="50">
        <v>0</v>
      </c>
      <c r="AQ142" s="4">
        <v>0</v>
      </c>
      <c r="AR142" s="51">
        <v>0</v>
      </c>
      <c r="AS142" s="50">
        <v>0</v>
      </c>
      <c r="AT142" s="4">
        <v>0</v>
      </c>
      <c r="AU142" s="51">
        <v>0</v>
      </c>
      <c r="AV142" s="50">
        <v>0</v>
      </c>
      <c r="AW142" s="4">
        <v>0</v>
      </c>
      <c r="AX142" s="51">
        <v>0</v>
      </c>
      <c r="AY142" s="50">
        <v>0</v>
      </c>
      <c r="AZ142" s="4">
        <v>0</v>
      </c>
      <c r="BA142" s="51">
        <v>0</v>
      </c>
      <c r="BB142" s="50">
        <v>0</v>
      </c>
      <c r="BC142" s="4">
        <v>0</v>
      </c>
      <c r="BD142" s="51">
        <v>0</v>
      </c>
      <c r="BE142" s="50">
        <v>0</v>
      </c>
      <c r="BF142" s="4">
        <v>0</v>
      </c>
      <c r="BG142" s="51">
        <v>0</v>
      </c>
      <c r="BH142" s="50">
        <v>0</v>
      </c>
      <c r="BI142" s="4">
        <v>0</v>
      </c>
      <c r="BJ142" s="51">
        <v>0</v>
      </c>
      <c r="BK142" s="50">
        <v>0</v>
      </c>
      <c r="BL142" s="4">
        <v>0</v>
      </c>
      <c r="BM142" s="51">
        <v>0</v>
      </c>
      <c r="BN142" s="50">
        <v>0</v>
      </c>
      <c r="BO142" s="4">
        <v>0</v>
      </c>
      <c r="BP142" s="51">
        <v>0</v>
      </c>
      <c r="BQ142" s="50">
        <v>0</v>
      </c>
      <c r="BR142" s="4">
        <v>0</v>
      </c>
      <c r="BS142" s="51">
        <v>0</v>
      </c>
      <c r="BT142" s="50">
        <v>0</v>
      </c>
      <c r="BU142" s="4">
        <v>0</v>
      </c>
      <c r="BV142" s="51">
        <v>0</v>
      </c>
      <c r="BW142" s="50">
        <v>0</v>
      </c>
      <c r="BX142" s="4">
        <v>0</v>
      </c>
      <c r="BY142" s="51">
        <v>0</v>
      </c>
      <c r="BZ142" s="50">
        <v>0</v>
      </c>
      <c r="CA142" s="4">
        <v>0</v>
      </c>
      <c r="CB142" s="51">
        <v>0</v>
      </c>
      <c r="CC142" s="50">
        <v>0</v>
      </c>
      <c r="CD142" s="4">
        <v>0</v>
      </c>
      <c r="CE142" s="51">
        <v>0</v>
      </c>
      <c r="CF142" s="50">
        <v>0</v>
      </c>
      <c r="CG142" s="4">
        <v>0</v>
      </c>
      <c r="CH142" s="51">
        <v>0</v>
      </c>
      <c r="CI142" s="50">
        <v>0</v>
      </c>
      <c r="CJ142" s="4">
        <v>0</v>
      </c>
      <c r="CK142" s="51">
        <v>0</v>
      </c>
      <c r="CL142" s="50">
        <v>0</v>
      </c>
      <c r="CM142" s="4">
        <v>0</v>
      </c>
      <c r="CN142" s="51">
        <f t="shared" si="107"/>
        <v>0</v>
      </c>
      <c r="CO142" s="50">
        <v>0</v>
      </c>
      <c r="CP142" s="4">
        <v>0</v>
      </c>
      <c r="CQ142" s="51">
        <v>0</v>
      </c>
      <c r="CR142" s="50">
        <v>0</v>
      </c>
      <c r="CS142" s="4">
        <v>0</v>
      </c>
      <c r="CT142" s="51">
        <v>0</v>
      </c>
      <c r="CU142" s="50">
        <v>0</v>
      </c>
      <c r="CV142" s="4">
        <v>0</v>
      </c>
      <c r="CW142" s="51">
        <v>0</v>
      </c>
      <c r="CX142" s="50">
        <v>0</v>
      </c>
      <c r="CY142" s="4">
        <v>0</v>
      </c>
      <c r="CZ142" s="51">
        <v>0</v>
      </c>
      <c r="DA142" s="50">
        <v>0</v>
      </c>
      <c r="DB142" s="4">
        <v>0</v>
      </c>
      <c r="DC142" s="51">
        <v>0</v>
      </c>
      <c r="DD142" s="50">
        <v>0</v>
      </c>
      <c r="DE142" s="4">
        <v>0</v>
      </c>
      <c r="DF142" s="51">
        <v>0</v>
      </c>
      <c r="DG142" s="50">
        <v>0</v>
      </c>
      <c r="DH142" s="4">
        <v>0</v>
      </c>
      <c r="DI142" s="51">
        <v>0</v>
      </c>
      <c r="DJ142" s="6">
        <f t="shared" si="94"/>
        <v>1625</v>
      </c>
      <c r="DK142" s="13">
        <f t="shared" si="95"/>
        <v>14746.779</v>
      </c>
    </row>
    <row r="143" spans="1:115" x14ac:dyDescent="0.25">
      <c r="A143" s="56">
        <v>2019</v>
      </c>
      <c r="B143" s="62" t="s">
        <v>12</v>
      </c>
      <c r="C143" s="50">
        <v>0</v>
      </c>
      <c r="D143" s="4">
        <v>0</v>
      </c>
      <c r="E143" s="51">
        <v>0</v>
      </c>
      <c r="F143" s="50">
        <v>0</v>
      </c>
      <c r="G143" s="4">
        <v>0</v>
      </c>
      <c r="H143" s="51">
        <v>0</v>
      </c>
      <c r="I143" s="50">
        <v>0</v>
      </c>
      <c r="J143" s="4">
        <v>0</v>
      </c>
      <c r="K143" s="51">
        <v>0</v>
      </c>
      <c r="L143" s="50">
        <v>0</v>
      </c>
      <c r="M143" s="4">
        <v>0</v>
      </c>
      <c r="N143" s="51">
        <v>0</v>
      </c>
      <c r="O143" s="50">
        <v>0</v>
      </c>
      <c r="P143" s="4">
        <v>0</v>
      </c>
      <c r="Q143" s="51">
        <v>0</v>
      </c>
      <c r="R143" s="50">
        <v>1028</v>
      </c>
      <c r="S143" s="4">
        <v>9157.7630000000008</v>
      </c>
      <c r="T143" s="51">
        <f t="shared" si="105"/>
        <v>8908.3297665369664</v>
      </c>
      <c r="U143" s="50">
        <v>0</v>
      </c>
      <c r="V143" s="4">
        <v>0</v>
      </c>
      <c r="W143" s="51">
        <v>0</v>
      </c>
      <c r="X143" s="50">
        <v>0</v>
      </c>
      <c r="Y143" s="4">
        <v>0</v>
      </c>
      <c r="Z143" s="51">
        <v>0</v>
      </c>
      <c r="AA143" s="50">
        <v>0</v>
      </c>
      <c r="AB143" s="4">
        <v>0</v>
      </c>
      <c r="AC143" s="51">
        <v>0</v>
      </c>
      <c r="AD143" s="50">
        <v>0</v>
      </c>
      <c r="AE143" s="4">
        <v>0</v>
      </c>
      <c r="AF143" s="51">
        <v>0</v>
      </c>
      <c r="AG143" s="50">
        <v>0</v>
      </c>
      <c r="AH143" s="4">
        <v>0</v>
      </c>
      <c r="AI143" s="51">
        <v>0</v>
      </c>
      <c r="AJ143" s="50">
        <v>0</v>
      </c>
      <c r="AK143" s="4">
        <v>0</v>
      </c>
      <c r="AL143" s="51">
        <v>0</v>
      </c>
      <c r="AM143" s="50">
        <v>0</v>
      </c>
      <c r="AN143" s="4">
        <v>0</v>
      </c>
      <c r="AO143" s="51">
        <v>0</v>
      </c>
      <c r="AP143" s="50">
        <v>0</v>
      </c>
      <c r="AQ143" s="4">
        <v>0</v>
      </c>
      <c r="AR143" s="51">
        <v>0</v>
      </c>
      <c r="AS143" s="50">
        <v>0</v>
      </c>
      <c r="AT143" s="4">
        <v>0</v>
      </c>
      <c r="AU143" s="51">
        <v>0</v>
      </c>
      <c r="AV143" s="50">
        <v>0</v>
      </c>
      <c r="AW143" s="4">
        <v>0</v>
      </c>
      <c r="AX143" s="51">
        <v>0</v>
      </c>
      <c r="AY143" s="50">
        <v>0</v>
      </c>
      <c r="AZ143" s="4">
        <v>0</v>
      </c>
      <c r="BA143" s="51">
        <v>0</v>
      </c>
      <c r="BB143" s="50">
        <v>0</v>
      </c>
      <c r="BC143" s="4">
        <v>0</v>
      </c>
      <c r="BD143" s="51">
        <v>0</v>
      </c>
      <c r="BE143" s="50">
        <v>0</v>
      </c>
      <c r="BF143" s="4">
        <v>0</v>
      </c>
      <c r="BG143" s="51">
        <v>0</v>
      </c>
      <c r="BH143" s="50">
        <v>0</v>
      </c>
      <c r="BI143" s="4">
        <v>0</v>
      </c>
      <c r="BJ143" s="51">
        <v>0</v>
      </c>
      <c r="BK143" s="50">
        <v>0</v>
      </c>
      <c r="BL143" s="4">
        <v>0</v>
      </c>
      <c r="BM143" s="51">
        <v>0</v>
      </c>
      <c r="BN143" s="50">
        <v>0</v>
      </c>
      <c r="BO143" s="4">
        <v>0</v>
      </c>
      <c r="BP143" s="51">
        <v>0</v>
      </c>
      <c r="BQ143" s="50">
        <v>0</v>
      </c>
      <c r="BR143" s="4">
        <v>0</v>
      </c>
      <c r="BS143" s="51">
        <v>0</v>
      </c>
      <c r="BT143" s="50">
        <v>0</v>
      </c>
      <c r="BU143" s="4">
        <v>0</v>
      </c>
      <c r="BV143" s="51">
        <v>0</v>
      </c>
      <c r="BW143" s="50">
        <v>0</v>
      </c>
      <c r="BX143" s="4">
        <v>0</v>
      </c>
      <c r="BY143" s="51">
        <v>0</v>
      </c>
      <c r="BZ143" s="50">
        <v>13800</v>
      </c>
      <c r="CA143" s="4">
        <v>66976.645999999993</v>
      </c>
      <c r="CB143" s="51">
        <f t="shared" si="106"/>
        <v>4853.3801449275352</v>
      </c>
      <c r="CC143" s="50">
        <v>0</v>
      </c>
      <c r="CD143" s="4">
        <v>0</v>
      </c>
      <c r="CE143" s="51">
        <v>0</v>
      </c>
      <c r="CF143" s="50">
        <v>0</v>
      </c>
      <c r="CG143" s="4">
        <v>0</v>
      </c>
      <c r="CH143" s="51">
        <v>0</v>
      </c>
      <c r="CI143" s="50">
        <v>0</v>
      </c>
      <c r="CJ143" s="4">
        <v>0</v>
      </c>
      <c r="CK143" s="51">
        <v>0</v>
      </c>
      <c r="CL143" s="50">
        <v>0</v>
      </c>
      <c r="CM143" s="4">
        <v>0</v>
      </c>
      <c r="CN143" s="51">
        <f t="shared" si="107"/>
        <v>0</v>
      </c>
      <c r="CO143" s="50">
        <v>0</v>
      </c>
      <c r="CP143" s="4">
        <v>0</v>
      </c>
      <c r="CQ143" s="51">
        <v>0</v>
      </c>
      <c r="CR143" s="50">
        <v>0</v>
      </c>
      <c r="CS143" s="4">
        <v>0</v>
      </c>
      <c r="CT143" s="51">
        <v>0</v>
      </c>
      <c r="CU143" s="50">
        <v>0</v>
      </c>
      <c r="CV143" s="4">
        <v>0</v>
      </c>
      <c r="CW143" s="51">
        <v>0</v>
      </c>
      <c r="CX143" s="50">
        <v>0</v>
      </c>
      <c r="CY143" s="4">
        <v>0</v>
      </c>
      <c r="CZ143" s="51">
        <v>0</v>
      </c>
      <c r="DA143" s="50">
        <v>0</v>
      </c>
      <c r="DB143" s="4">
        <v>0</v>
      </c>
      <c r="DC143" s="51">
        <v>0</v>
      </c>
      <c r="DD143" s="50">
        <v>0</v>
      </c>
      <c r="DE143" s="4">
        <v>0</v>
      </c>
      <c r="DF143" s="51">
        <v>0</v>
      </c>
      <c r="DG143" s="50">
        <v>0</v>
      </c>
      <c r="DH143" s="4">
        <v>0</v>
      </c>
      <c r="DI143" s="51">
        <v>0</v>
      </c>
      <c r="DJ143" s="6">
        <f t="shared" si="94"/>
        <v>14828</v>
      </c>
      <c r="DK143" s="13">
        <f t="shared" si="95"/>
        <v>76134.409</v>
      </c>
    </row>
    <row r="144" spans="1:115" x14ac:dyDescent="0.25">
      <c r="A144" s="56">
        <v>2019</v>
      </c>
      <c r="B144" s="62" t="s">
        <v>13</v>
      </c>
      <c r="C144" s="50">
        <v>0</v>
      </c>
      <c r="D144" s="4">
        <v>0</v>
      </c>
      <c r="E144" s="51">
        <v>0</v>
      </c>
      <c r="F144" s="50">
        <v>0</v>
      </c>
      <c r="G144" s="4">
        <v>0</v>
      </c>
      <c r="H144" s="51">
        <v>0</v>
      </c>
      <c r="I144" s="50">
        <v>0</v>
      </c>
      <c r="J144" s="4">
        <v>0</v>
      </c>
      <c r="K144" s="51">
        <v>0</v>
      </c>
      <c r="L144" s="50">
        <v>0</v>
      </c>
      <c r="M144" s="4">
        <v>0</v>
      </c>
      <c r="N144" s="51">
        <v>0</v>
      </c>
      <c r="O144" s="50">
        <v>0</v>
      </c>
      <c r="P144" s="4">
        <v>0</v>
      </c>
      <c r="Q144" s="51">
        <v>0</v>
      </c>
      <c r="R144" s="50">
        <v>1722.5</v>
      </c>
      <c r="S144" s="4">
        <v>15278.706</v>
      </c>
      <c r="T144" s="51">
        <f t="shared" si="105"/>
        <v>8870.0760522496366</v>
      </c>
      <c r="U144" s="50">
        <v>0</v>
      </c>
      <c r="V144" s="4">
        <v>0</v>
      </c>
      <c r="W144" s="51">
        <v>0</v>
      </c>
      <c r="X144" s="50">
        <v>0</v>
      </c>
      <c r="Y144" s="4">
        <v>0</v>
      </c>
      <c r="Z144" s="51">
        <v>0</v>
      </c>
      <c r="AA144" s="50">
        <v>0</v>
      </c>
      <c r="AB144" s="4">
        <v>0</v>
      </c>
      <c r="AC144" s="51">
        <v>0</v>
      </c>
      <c r="AD144" s="50">
        <v>0</v>
      </c>
      <c r="AE144" s="4">
        <v>0</v>
      </c>
      <c r="AF144" s="51">
        <v>0</v>
      </c>
      <c r="AG144" s="50">
        <v>0</v>
      </c>
      <c r="AH144" s="4">
        <v>0</v>
      </c>
      <c r="AI144" s="51">
        <v>0</v>
      </c>
      <c r="AJ144" s="50">
        <v>2.0015000000000001</v>
      </c>
      <c r="AK144" s="4">
        <v>63.026000000000003</v>
      </c>
      <c r="AL144" s="51">
        <f t="shared" si="109"/>
        <v>31489.382962777916</v>
      </c>
      <c r="AM144" s="50">
        <v>0</v>
      </c>
      <c r="AN144" s="4">
        <v>0</v>
      </c>
      <c r="AO144" s="51">
        <v>0</v>
      </c>
      <c r="AP144" s="50">
        <v>0</v>
      </c>
      <c r="AQ144" s="4">
        <v>0</v>
      </c>
      <c r="AR144" s="51">
        <v>0</v>
      </c>
      <c r="AS144" s="50">
        <v>0</v>
      </c>
      <c r="AT144" s="4">
        <v>0</v>
      </c>
      <c r="AU144" s="51">
        <v>0</v>
      </c>
      <c r="AV144" s="50">
        <v>0</v>
      </c>
      <c r="AW144" s="4">
        <v>0</v>
      </c>
      <c r="AX144" s="51">
        <v>0</v>
      </c>
      <c r="AY144" s="50">
        <v>0</v>
      </c>
      <c r="AZ144" s="4">
        <v>0</v>
      </c>
      <c r="BA144" s="51">
        <v>0</v>
      </c>
      <c r="BB144" s="50">
        <v>0</v>
      </c>
      <c r="BC144" s="4">
        <v>0</v>
      </c>
      <c r="BD144" s="51">
        <v>0</v>
      </c>
      <c r="BE144" s="50">
        <v>0</v>
      </c>
      <c r="BF144" s="4">
        <v>0</v>
      </c>
      <c r="BG144" s="51">
        <v>0</v>
      </c>
      <c r="BH144" s="50">
        <v>0</v>
      </c>
      <c r="BI144" s="4">
        <v>0</v>
      </c>
      <c r="BJ144" s="51">
        <v>0</v>
      </c>
      <c r="BK144" s="50">
        <v>0</v>
      </c>
      <c r="BL144" s="4">
        <v>0</v>
      </c>
      <c r="BM144" s="51">
        <v>0</v>
      </c>
      <c r="BN144" s="50">
        <v>0</v>
      </c>
      <c r="BO144" s="4">
        <v>0</v>
      </c>
      <c r="BP144" s="51">
        <v>0</v>
      </c>
      <c r="BQ144" s="50">
        <v>4.0000000000000001E-3</v>
      </c>
      <c r="BR144" s="4">
        <v>0.16600000000000001</v>
      </c>
      <c r="BS144" s="51">
        <f t="shared" ref="BS144" si="112">BR144/BQ144*1000</f>
        <v>41500</v>
      </c>
      <c r="BT144" s="50">
        <v>0</v>
      </c>
      <c r="BU144" s="4">
        <v>0</v>
      </c>
      <c r="BV144" s="51">
        <v>0</v>
      </c>
      <c r="BW144" s="50">
        <v>0</v>
      </c>
      <c r="BX144" s="4">
        <v>0</v>
      </c>
      <c r="BY144" s="51">
        <v>0</v>
      </c>
      <c r="BZ144" s="50">
        <v>31018.26</v>
      </c>
      <c r="CA144" s="4">
        <v>153553.921</v>
      </c>
      <c r="CB144" s="51">
        <f t="shared" si="106"/>
        <v>4950.4363236364652</v>
      </c>
      <c r="CC144" s="50">
        <v>33011.160000000003</v>
      </c>
      <c r="CD144" s="4">
        <v>175725.61199999999</v>
      </c>
      <c r="CE144" s="51">
        <f t="shared" si="111"/>
        <v>5323.2183298011942</v>
      </c>
      <c r="CF144" s="50">
        <v>0</v>
      </c>
      <c r="CG144" s="4">
        <v>0</v>
      </c>
      <c r="CH144" s="51">
        <v>0</v>
      </c>
      <c r="CI144" s="50">
        <v>0</v>
      </c>
      <c r="CJ144" s="4">
        <v>0</v>
      </c>
      <c r="CK144" s="51">
        <v>0</v>
      </c>
      <c r="CL144" s="50">
        <v>0</v>
      </c>
      <c r="CM144" s="4">
        <v>0</v>
      </c>
      <c r="CN144" s="51">
        <f t="shared" si="107"/>
        <v>0</v>
      </c>
      <c r="CO144" s="50">
        <v>0</v>
      </c>
      <c r="CP144" s="4">
        <v>0</v>
      </c>
      <c r="CQ144" s="51">
        <v>0</v>
      </c>
      <c r="CR144" s="50">
        <v>0</v>
      </c>
      <c r="CS144" s="4">
        <v>0</v>
      </c>
      <c r="CT144" s="51">
        <v>0</v>
      </c>
      <c r="CU144" s="50">
        <v>0</v>
      </c>
      <c r="CV144" s="4">
        <v>0</v>
      </c>
      <c r="CW144" s="51">
        <v>0</v>
      </c>
      <c r="CX144" s="50">
        <v>0</v>
      </c>
      <c r="CY144" s="4">
        <v>0</v>
      </c>
      <c r="CZ144" s="51">
        <v>0</v>
      </c>
      <c r="DA144" s="50">
        <v>0</v>
      </c>
      <c r="DB144" s="4">
        <v>0</v>
      </c>
      <c r="DC144" s="51">
        <v>0</v>
      </c>
      <c r="DD144" s="50">
        <v>0</v>
      </c>
      <c r="DE144" s="4">
        <v>0</v>
      </c>
      <c r="DF144" s="51">
        <v>0</v>
      </c>
      <c r="DG144" s="50">
        <v>0</v>
      </c>
      <c r="DH144" s="4">
        <v>0</v>
      </c>
      <c r="DI144" s="51">
        <v>0</v>
      </c>
      <c r="DJ144" s="6">
        <f t="shared" si="94"/>
        <v>65753.925499999998</v>
      </c>
      <c r="DK144" s="13">
        <f t="shared" si="95"/>
        <v>344621.43099999998</v>
      </c>
    </row>
    <row r="145" spans="1:115" x14ac:dyDescent="0.25">
      <c r="A145" s="56">
        <v>2019</v>
      </c>
      <c r="B145" s="62" t="s">
        <v>14</v>
      </c>
      <c r="C145" s="50">
        <v>0</v>
      </c>
      <c r="D145" s="4">
        <v>0</v>
      </c>
      <c r="E145" s="51">
        <v>0</v>
      </c>
      <c r="F145" s="50">
        <v>0</v>
      </c>
      <c r="G145" s="4">
        <v>0</v>
      </c>
      <c r="H145" s="51">
        <v>0</v>
      </c>
      <c r="I145" s="50">
        <v>0</v>
      </c>
      <c r="J145" s="4">
        <v>0</v>
      </c>
      <c r="K145" s="51">
        <v>0</v>
      </c>
      <c r="L145" s="50">
        <v>0</v>
      </c>
      <c r="M145" s="4">
        <v>0</v>
      </c>
      <c r="N145" s="51">
        <v>0</v>
      </c>
      <c r="O145" s="50">
        <v>0</v>
      </c>
      <c r="P145" s="4">
        <v>0</v>
      </c>
      <c r="Q145" s="51">
        <v>0</v>
      </c>
      <c r="R145" s="50">
        <v>1256.8040000000001</v>
      </c>
      <c r="S145" s="4">
        <v>15350.846</v>
      </c>
      <c r="T145" s="51">
        <f t="shared" si="105"/>
        <v>12214.192507344023</v>
      </c>
      <c r="U145" s="50">
        <v>0</v>
      </c>
      <c r="V145" s="4">
        <v>0</v>
      </c>
      <c r="W145" s="51">
        <v>0</v>
      </c>
      <c r="X145" s="50">
        <v>0</v>
      </c>
      <c r="Y145" s="4">
        <v>0</v>
      </c>
      <c r="Z145" s="51">
        <v>0</v>
      </c>
      <c r="AA145" s="50">
        <v>0</v>
      </c>
      <c r="AB145" s="4">
        <v>0</v>
      </c>
      <c r="AC145" s="51">
        <v>0</v>
      </c>
      <c r="AD145" s="50">
        <v>0</v>
      </c>
      <c r="AE145" s="4">
        <v>0</v>
      </c>
      <c r="AF145" s="51">
        <v>0</v>
      </c>
      <c r="AG145" s="50">
        <v>0</v>
      </c>
      <c r="AH145" s="4">
        <v>0</v>
      </c>
      <c r="AI145" s="51">
        <v>0</v>
      </c>
      <c r="AJ145" s="50">
        <v>0</v>
      </c>
      <c r="AK145" s="4">
        <v>0</v>
      </c>
      <c r="AL145" s="51">
        <v>0</v>
      </c>
      <c r="AM145" s="50">
        <v>0</v>
      </c>
      <c r="AN145" s="4">
        <v>0</v>
      </c>
      <c r="AO145" s="51">
        <v>0</v>
      </c>
      <c r="AP145" s="50">
        <v>0</v>
      </c>
      <c r="AQ145" s="4">
        <v>0</v>
      </c>
      <c r="AR145" s="51">
        <v>0</v>
      </c>
      <c r="AS145" s="50">
        <v>0</v>
      </c>
      <c r="AT145" s="4">
        <v>0</v>
      </c>
      <c r="AU145" s="51">
        <v>0</v>
      </c>
      <c r="AV145" s="50">
        <v>0</v>
      </c>
      <c r="AW145" s="4">
        <v>0</v>
      </c>
      <c r="AX145" s="51">
        <v>0</v>
      </c>
      <c r="AY145" s="50">
        <v>0</v>
      </c>
      <c r="AZ145" s="4">
        <v>0</v>
      </c>
      <c r="BA145" s="51">
        <v>0</v>
      </c>
      <c r="BB145" s="50">
        <v>0</v>
      </c>
      <c r="BC145" s="4">
        <v>0</v>
      </c>
      <c r="BD145" s="51">
        <v>0</v>
      </c>
      <c r="BE145" s="50">
        <v>0</v>
      </c>
      <c r="BF145" s="4">
        <v>0</v>
      </c>
      <c r="BG145" s="51">
        <v>0</v>
      </c>
      <c r="BH145" s="50">
        <v>0</v>
      </c>
      <c r="BI145" s="4">
        <v>0</v>
      </c>
      <c r="BJ145" s="51">
        <v>0</v>
      </c>
      <c r="BK145" s="50">
        <v>0</v>
      </c>
      <c r="BL145" s="4">
        <v>0</v>
      </c>
      <c r="BM145" s="51">
        <v>0</v>
      </c>
      <c r="BN145" s="50">
        <v>0</v>
      </c>
      <c r="BO145" s="4">
        <v>0</v>
      </c>
      <c r="BP145" s="51">
        <v>0</v>
      </c>
      <c r="BQ145" s="50">
        <v>0</v>
      </c>
      <c r="BR145" s="4">
        <v>0</v>
      </c>
      <c r="BS145" s="51">
        <v>0</v>
      </c>
      <c r="BT145" s="50">
        <v>0</v>
      </c>
      <c r="BU145" s="4">
        <v>0</v>
      </c>
      <c r="BV145" s="51">
        <v>0</v>
      </c>
      <c r="BW145" s="50">
        <v>17469.634999999998</v>
      </c>
      <c r="BX145" s="4">
        <v>76890.923999999999</v>
      </c>
      <c r="BY145" s="51">
        <f t="shared" si="108"/>
        <v>4401.4041506877502</v>
      </c>
      <c r="BZ145" s="50">
        <v>10020.023999999999</v>
      </c>
      <c r="CA145" s="4">
        <v>45739.79</v>
      </c>
      <c r="CB145" s="51">
        <f t="shared" si="106"/>
        <v>4564.8383676526128</v>
      </c>
      <c r="CC145" s="50">
        <v>27429.43</v>
      </c>
      <c r="CD145" s="4">
        <v>131125.07500000001</v>
      </c>
      <c r="CE145" s="51">
        <f t="shared" si="111"/>
        <v>4780.4520545997502</v>
      </c>
      <c r="CF145" s="50">
        <v>0</v>
      </c>
      <c r="CG145" s="4">
        <v>0</v>
      </c>
      <c r="CH145" s="51">
        <v>0</v>
      </c>
      <c r="CI145" s="50">
        <v>0</v>
      </c>
      <c r="CJ145" s="4">
        <v>0</v>
      </c>
      <c r="CK145" s="51">
        <v>0</v>
      </c>
      <c r="CL145" s="50">
        <v>0</v>
      </c>
      <c r="CM145" s="4">
        <v>0</v>
      </c>
      <c r="CN145" s="51">
        <f t="shared" si="107"/>
        <v>0</v>
      </c>
      <c r="CO145" s="50">
        <v>0</v>
      </c>
      <c r="CP145" s="4">
        <v>0</v>
      </c>
      <c r="CQ145" s="51">
        <v>0</v>
      </c>
      <c r="CR145" s="50">
        <v>0</v>
      </c>
      <c r="CS145" s="4">
        <v>0</v>
      </c>
      <c r="CT145" s="51">
        <v>0</v>
      </c>
      <c r="CU145" s="50">
        <v>0</v>
      </c>
      <c r="CV145" s="4">
        <v>0</v>
      </c>
      <c r="CW145" s="51">
        <v>0</v>
      </c>
      <c r="CX145" s="50">
        <v>0</v>
      </c>
      <c r="CY145" s="4">
        <v>0</v>
      </c>
      <c r="CZ145" s="51">
        <v>0</v>
      </c>
      <c r="DA145" s="50">
        <v>0</v>
      </c>
      <c r="DB145" s="4">
        <v>0</v>
      </c>
      <c r="DC145" s="51">
        <v>0</v>
      </c>
      <c r="DD145" s="50">
        <v>0</v>
      </c>
      <c r="DE145" s="4">
        <v>0</v>
      </c>
      <c r="DF145" s="51">
        <v>0</v>
      </c>
      <c r="DG145" s="50">
        <v>0</v>
      </c>
      <c r="DH145" s="4">
        <v>0</v>
      </c>
      <c r="DI145" s="51">
        <v>0</v>
      </c>
      <c r="DJ145" s="6">
        <f t="shared" si="94"/>
        <v>56175.892999999996</v>
      </c>
      <c r="DK145" s="13">
        <f t="shared" si="95"/>
        <v>269106.63500000001</v>
      </c>
    </row>
    <row r="146" spans="1:115" x14ac:dyDescent="0.25">
      <c r="A146" s="56">
        <v>2019</v>
      </c>
      <c r="B146" s="62" t="s">
        <v>15</v>
      </c>
      <c r="C146" s="50">
        <v>0</v>
      </c>
      <c r="D146" s="4">
        <v>0</v>
      </c>
      <c r="E146" s="51">
        <v>0</v>
      </c>
      <c r="F146" s="50">
        <v>0</v>
      </c>
      <c r="G146" s="4">
        <v>0</v>
      </c>
      <c r="H146" s="51">
        <v>0</v>
      </c>
      <c r="I146" s="50">
        <v>0</v>
      </c>
      <c r="J146" s="4">
        <v>0</v>
      </c>
      <c r="K146" s="51">
        <v>0</v>
      </c>
      <c r="L146" s="50">
        <v>0</v>
      </c>
      <c r="M146" s="4">
        <v>0</v>
      </c>
      <c r="N146" s="51">
        <v>0</v>
      </c>
      <c r="O146" s="50">
        <v>0</v>
      </c>
      <c r="P146" s="4">
        <v>0</v>
      </c>
      <c r="Q146" s="51">
        <v>0</v>
      </c>
      <c r="R146" s="50">
        <v>2620.9749999999999</v>
      </c>
      <c r="S146" s="4">
        <v>25818.277999999998</v>
      </c>
      <c r="T146" s="51">
        <f t="shared" si="105"/>
        <v>9850.638789000277</v>
      </c>
      <c r="U146" s="50">
        <v>0</v>
      </c>
      <c r="V146" s="4">
        <v>0</v>
      </c>
      <c r="W146" s="51">
        <v>0</v>
      </c>
      <c r="X146" s="50">
        <v>0</v>
      </c>
      <c r="Y146" s="4">
        <v>0</v>
      </c>
      <c r="Z146" s="51">
        <v>0</v>
      </c>
      <c r="AA146" s="50">
        <v>0</v>
      </c>
      <c r="AB146" s="4">
        <v>0</v>
      </c>
      <c r="AC146" s="51">
        <v>0</v>
      </c>
      <c r="AD146" s="50">
        <v>0</v>
      </c>
      <c r="AE146" s="4">
        <v>0</v>
      </c>
      <c r="AF146" s="51">
        <v>0</v>
      </c>
      <c r="AG146" s="50">
        <v>0</v>
      </c>
      <c r="AH146" s="4">
        <v>0</v>
      </c>
      <c r="AI146" s="51">
        <v>0</v>
      </c>
      <c r="AJ146" s="50">
        <v>0</v>
      </c>
      <c r="AK146" s="4">
        <v>0</v>
      </c>
      <c r="AL146" s="51">
        <v>0</v>
      </c>
      <c r="AM146" s="50">
        <v>0</v>
      </c>
      <c r="AN146" s="4">
        <v>0</v>
      </c>
      <c r="AO146" s="51">
        <v>0</v>
      </c>
      <c r="AP146" s="50">
        <v>0</v>
      </c>
      <c r="AQ146" s="4">
        <v>0</v>
      </c>
      <c r="AR146" s="51">
        <v>0</v>
      </c>
      <c r="AS146" s="50">
        <v>0</v>
      </c>
      <c r="AT146" s="4">
        <v>0</v>
      </c>
      <c r="AU146" s="51">
        <v>0</v>
      </c>
      <c r="AV146" s="50">
        <v>0</v>
      </c>
      <c r="AW146" s="4">
        <v>0</v>
      </c>
      <c r="AX146" s="51">
        <v>0</v>
      </c>
      <c r="AY146" s="50">
        <v>0</v>
      </c>
      <c r="AZ146" s="4">
        <v>0</v>
      </c>
      <c r="BA146" s="51">
        <v>0</v>
      </c>
      <c r="BB146" s="50">
        <v>0</v>
      </c>
      <c r="BC146" s="4">
        <v>0</v>
      </c>
      <c r="BD146" s="51">
        <v>0</v>
      </c>
      <c r="BE146" s="50">
        <v>0</v>
      </c>
      <c r="BF146" s="4">
        <v>0</v>
      </c>
      <c r="BG146" s="51">
        <v>0</v>
      </c>
      <c r="BH146" s="50">
        <v>0</v>
      </c>
      <c r="BI146" s="4">
        <v>0</v>
      </c>
      <c r="BJ146" s="51">
        <v>0</v>
      </c>
      <c r="BK146" s="50">
        <v>0</v>
      </c>
      <c r="BL146" s="4">
        <v>0</v>
      </c>
      <c r="BM146" s="51">
        <v>0</v>
      </c>
      <c r="BN146" s="50">
        <v>0</v>
      </c>
      <c r="BO146" s="4">
        <v>0</v>
      </c>
      <c r="BP146" s="51">
        <v>0</v>
      </c>
      <c r="BQ146" s="50">
        <v>0</v>
      </c>
      <c r="BR146" s="4">
        <v>0</v>
      </c>
      <c r="BS146" s="51">
        <v>0</v>
      </c>
      <c r="BT146" s="50">
        <v>0</v>
      </c>
      <c r="BU146" s="4">
        <v>0</v>
      </c>
      <c r="BV146" s="51">
        <v>0</v>
      </c>
      <c r="BW146" s="50">
        <v>10000</v>
      </c>
      <c r="BX146" s="4">
        <v>44014.042000000001</v>
      </c>
      <c r="BY146" s="51">
        <f t="shared" si="108"/>
        <v>4401.4041999999999</v>
      </c>
      <c r="BZ146" s="50">
        <v>35850.620000000003</v>
      </c>
      <c r="CA146" s="4">
        <v>156633.10500000001</v>
      </c>
      <c r="CB146" s="51">
        <f t="shared" si="106"/>
        <v>4369.0487082231775</v>
      </c>
      <c r="CC146" s="50">
        <v>0</v>
      </c>
      <c r="CD146" s="4">
        <v>0</v>
      </c>
      <c r="CE146" s="51">
        <v>0</v>
      </c>
      <c r="CF146" s="50">
        <v>0</v>
      </c>
      <c r="CG146" s="4">
        <v>0</v>
      </c>
      <c r="CH146" s="51">
        <v>0</v>
      </c>
      <c r="CI146" s="50">
        <v>0</v>
      </c>
      <c r="CJ146" s="4">
        <v>0</v>
      </c>
      <c r="CK146" s="51">
        <v>0</v>
      </c>
      <c r="CL146" s="50">
        <v>0</v>
      </c>
      <c r="CM146" s="4">
        <v>0</v>
      </c>
      <c r="CN146" s="51">
        <f t="shared" si="107"/>
        <v>0</v>
      </c>
      <c r="CO146" s="50">
        <v>0</v>
      </c>
      <c r="CP146" s="4">
        <v>0</v>
      </c>
      <c r="CQ146" s="51">
        <v>0</v>
      </c>
      <c r="CR146" s="50">
        <v>27</v>
      </c>
      <c r="CS146" s="4">
        <v>280.02800000000002</v>
      </c>
      <c r="CT146" s="51">
        <f t="shared" ref="CT146" si="113">CS146/CR146*1000</f>
        <v>10371.407407407409</v>
      </c>
      <c r="CU146" s="50">
        <v>0</v>
      </c>
      <c r="CV146" s="4">
        <v>0</v>
      </c>
      <c r="CW146" s="51">
        <v>0</v>
      </c>
      <c r="CX146" s="50">
        <v>0</v>
      </c>
      <c r="CY146" s="4">
        <v>0</v>
      </c>
      <c r="CZ146" s="51">
        <v>0</v>
      </c>
      <c r="DA146" s="50">
        <v>0</v>
      </c>
      <c r="DB146" s="4">
        <v>0</v>
      </c>
      <c r="DC146" s="51">
        <v>0</v>
      </c>
      <c r="DD146" s="50">
        <v>0</v>
      </c>
      <c r="DE146" s="4">
        <v>0</v>
      </c>
      <c r="DF146" s="51">
        <v>0</v>
      </c>
      <c r="DG146" s="50">
        <v>0</v>
      </c>
      <c r="DH146" s="4">
        <v>0</v>
      </c>
      <c r="DI146" s="51">
        <v>0</v>
      </c>
      <c r="DJ146" s="6">
        <f t="shared" si="94"/>
        <v>48498.595000000001</v>
      </c>
      <c r="DK146" s="13">
        <f t="shared" si="95"/>
        <v>226745.45300000001</v>
      </c>
    </row>
    <row r="147" spans="1:115" x14ac:dyDescent="0.25">
      <c r="A147" s="56">
        <v>2019</v>
      </c>
      <c r="B147" s="62" t="s">
        <v>16</v>
      </c>
      <c r="C147" s="50">
        <v>0</v>
      </c>
      <c r="D147" s="4">
        <v>0</v>
      </c>
      <c r="E147" s="51">
        <v>0</v>
      </c>
      <c r="F147" s="50">
        <v>0</v>
      </c>
      <c r="G147" s="4">
        <v>0</v>
      </c>
      <c r="H147" s="51">
        <v>0</v>
      </c>
      <c r="I147" s="50">
        <v>0</v>
      </c>
      <c r="J147" s="4">
        <v>0</v>
      </c>
      <c r="K147" s="51">
        <v>0</v>
      </c>
      <c r="L147" s="50">
        <v>0</v>
      </c>
      <c r="M147" s="4">
        <v>0</v>
      </c>
      <c r="N147" s="51">
        <v>0</v>
      </c>
      <c r="O147" s="50">
        <v>0</v>
      </c>
      <c r="P147" s="4">
        <v>0</v>
      </c>
      <c r="Q147" s="51">
        <v>0</v>
      </c>
      <c r="R147" s="50">
        <v>1465.25</v>
      </c>
      <c r="S147" s="4">
        <v>13434.575999999999</v>
      </c>
      <c r="T147" s="51">
        <f t="shared" si="105"/>
        <v>9168.7944036853769</v>
      </c>
      <c r="U147" s="50">
        <v>0</v>
      </c>
      <c r="V147" s="4">
        <v>0</v>
      </c>
      <c r="W147" s="51">
        <v>0</v>
      </c>
      <c r="X147" s="50">
        <v>0</v>
      </c>
      <c r="Y147" s="4">
        <v>0</v>
      </c>
      <c r="Z147" s="51">
        <v>0</v>
      </c>
      <c r="AA147" s="50">
        <v>0</v>
      </c>
      <c r="AB147" s="4">
        <v>0</v>
      </c>
      <c r="AC147" s="51">
        <v>0</v>
      </c>
      <c r="AD147" s="50">
        <v>0</v>
      </c>
      <c r="AE147" s="4">
        <v>0</v>
      </c>
      <c r="AF147" s="51">
        <v>0</v>
      </c>
      <c r="AG147" s="50">
        <v>0</v>
      </c>
      <c r="AH147" s="4">
        <v>0</v>
      </c>
      <c r="AI147" s="51">
        <v>0</v>
      </c>
      <c r="AJ147" s="50">
        <v>1</v>
      </c>
      <c r="AK147" s="4">
        <v>27.582000000000001</v>
      </c>
      <c r="AL147" s="51">
        <f t="shared" si="109"/>
        <v>27582</v>
      </c>
      <c r="AM147" s="50">
        <v>0</v>
      </c>
      <c r="AN147" s="4">
        <v>0</v>
      </c>
      <c r="AO147" s="51">
        <v>0</v>
      </c>
      <c r="AP147" s="50">
        <v>0</v>
      </c>
      <c r="AQ147" s="4">
        <v>0</v>
      </c>
      <c r="AR147" s="51">
        <v>0</v>
      </c>
      <c r="AS147" s="50">
        <v>0</v>
      </c>
      <c r="AT147" s="4">
        <v>0</v>
      </c>
      <c r="AU147" s="51">
        <v>0</v>
      </c>
      <c r="AV147" s="50">
        <v>0</v>
      </c>
      <c r="AW147" s="4">
        <v>0</v>
      </c>
      <c r="AX147" s="51">
        <v>0</v>
      </c>
      <c r="AY147" s="50">
        <v>0</v>
      </c>
      <c r="AZ147" s="4">
        <v>0</v>
      </c>
      <c r="BA147" s="51">
        <v>0</v>
      </c>
      <c r="BB147" s="50">
        <v>0</v>
      </c>
      <c r="BC147" s="4">
        <v>0</v>
      </c>
      <c r="BD147" s="51">
        <v>0</v>
      </c>
      <c r="BE147" s="50">
        <v>0</v>
      </c>
      <c r="BF147" s="4">
        <v>0</v>
      </c>
      <c r="BG147" s="51">
        <v>0</v>
      </c>
      <c r="BH147" s="50">
        <v>0</v>
      </c>
      <c r="BI147" s="4">
        <v>0</v>
      </c>
      <c r="BJ147" s="51">
        <v>0</v>
      </c>
      <c r="BK147" s="50">
        <v>0</v>
      </c>
      <c r="BL147" s="4">
        <v>0</v>
      </c>
      <c r="BM147" s="51">
        <v>0</v>
      </c>
      <c r="BN147" s="50">
        <v>0</v>
      </c>
      <c r="BO147" s="4">
        <v>0</v>
      </c>
      <c r="BP147" s="51">
        <v>0</v>
      </c>
      <c r="BQ147" s="50">
        <v>0</v>
      </c>
      <c r="BR147" s="4">
        <v>0</v>
      </c>
      <c r="BS147" s="51">
        <v>0</v>
      </c>
      <c r="BT147" s="50">
        <v>0</v>
      </c>
      <c r="BU147" s="4">
        <v>0</v>
      </c>
      <c r="BV147" s="51">
        <v>0</v>
      </c>
      <c r="BW147" s="50">
        <v>0</v>
      </c>
      <c r="BX147" s="4">
        <v>0</v>
      </c>
      <c r="BY147" s="51">
        <v>0</v>
      </c>
      <c r="BZ147" s="50">
        <v>0</v>
      </c>
      <c r="CA147" s="4">
        <v>0</v>
      </c>
      <c r="CB147" s="51">
        <v>0</v>
      </c>
      <c r="CC147" s="50">
        <v>0</v>
      </c>
      <c r="CD147" s="4">
        <v>0</v>
      </c>
      <c r="CE147" s="51">
        <v>0</v>
      </c>
      <c r="CF147" s="50">
        <v>0</v>
      </c>
      <c r="CG147" s="4">
        <v>0</v>
      </c>
      <c r="CH147" s="51">
        <v>0</v>
      </c>
      <c r="CI147" s="50">
        <v>0</v>
      </c>
      <c r="CJ147" s="4">
        <v>0</v>
      </c>
      <c r="CK147" s="51">
        <v>0</v>
      </c>
      <c r="CL147" s="50">
        <v>0</v>
      </c>
      <c r="CM147" s="4">
        <v>0</v>
      </c>
      <c r="CN147" s="51">
        <f t="shared" si="107"/>
        <v>0</v>
      </c>
      <c r="CO147" s="50">
        <v>0</v>
      </c>
      <c r="CP147" s="4">
        <v>0</v>
      </c>
      <c r="CQ147" s="51">
        <v>0</v>
      </c>
      <c r="CR147" s="50">
        <v>0</v>
      </c>
      <c r="CS147" s="4">
        <v>0</v>
      </c>
      <c r="CT147" s="51">
        <v>0</v>
      </c>
      <c r="CU147" s="50">
        <v>0</v>
      </c>
      <c r="CV147" s="4">
        <v>0</v>
      </c>
      <c r="CW147" s="51">
        <v>0</v>
      </c>
      <c r="CX147" s="50">
        <v>0</v>
      </c>
      <c r="CY147" s="4">
        <v>0</v>
      </c>
      <c r="CZ147" s="51">
        <v>0</v>
      </c>
      <c r="DA147" s="50">
        <v>0</v>
      </c>
      <c r="DB147" s="4">
        <v>0</v>
      </c>
      <c r="DC147" s="51">
        <v>0</v>
      </c>
      <c r="DD147" s="50">
        <v>0</v>
      </c>
      <c r="DE147" s="4">
        <v>0</v>
      </c>
      <c r="DF147" s="51">
        <v>0</v>
      </c>
      <c r="DG147" s="50">
        <v>0</v>
      </c>
      <c r="DH147" s="4">
        <v>0</v>
      </c>
      <c r="DI147" s="51">
        <v>0</v>
      </c>
      <c r="DJ147" s="6">
        <f t="shared" si="94"/>
        <v>1466.25</v>
      </c>
      <c r="DK147" s="13">
        <f t="shared" si="95"/>
        <v>13462.157999999999</v>
      </c>
    </row>
    <row r="148" spans="1:115" ht="15.75" thickBot="1" x14ac:dyDescent="0.3">
      <c r="A148" s="58"/>
      <c r="B148" s="59" t="s">
        <v>17</v>
      </c>
      <c r="C148" s="46">
        <f>SUM(C136:C147)</f>
        <v>0</v>
      </c>
      <c r="D148" s="35">
        <f>SUM(D136:D147)</f>
        <v>0</v>
      </c>
      <c r="E148" s="47"/>
      <c r="F148" s="46">
        <f>SUM(F136:F147)</f>
        <v>0</v>
      </c>
      <c r="G148" s="35">
        <f>SUM(G136:G147)</f>
        <v>0</v>
      </c>
      <c r="H148" s="47"/>
      <c r="I148" s="46">
        <f>SUM(I136:I147)</f>
        <v>0</v>
      </c>
      <c r="J148" s="35">
        <f>SUM(J136:J147)</f>
        <v>0</v>
      </c>
      <c r="K148" s="47"/>
      <c r="L148" s="46">
        <f>SUM(L136:L147)</f>
        <v>0</v>
      </c>
      <c r="M148" s="35">
        <f>SUM(M136:M147)</f>
        <v>0</v>
      </c>
      <c r="N148" s="47"/>
      <c r="O148" s="46">
        <f>SUM(O136:O147)</f>
        <v>0</v>
      </c>
      <c r="P148" s="35">
        <f>SUM(P136:P147)</f>
        <v>0</v>
      </c>
      <c r="Q148" s="47"/>
      <c r="R148" s="46">
        <f>SUM(R136:R147)</f>
        <v>14112.154</v>
      </c>
      <c r="S148" s="35">
        <f>SUM(S136:S147)</f>
        <v>132650.45800000001</v>
      </c>
      <c r="T148" s="47"/>
      <c r="U148" s="46">
        <f>SUM(U136:U147)</f>
        <v>0</v>
      </c>
      <c r="V148" s="35">
        <f>SUM(V136:V147)</f>
        <v>0</v>
      </c>
      <c r="W148" s="47"/>
      <c r="X148" s="46">
        <f>SUM(X136:X147)</f>
        <v>0</v>
      </c>
      <c r="Y148" s="35">
        <f>SUM(Y136:Y147)</f>
        <v>0</v>
      </c>
      <c r="Z148" s="47"/>
      <c r="AA148" s="46">
        <f>SUM(AA136:AA147)</f>
        <v>0</v>
      </c>
      <c r="AB148" s="35">
        <f>SUM(AB136:AB147)</f>
        <v>0</v>
      </c>
      <c r="AC148" s="47"/>
      <c r="AD148" s="46">
        <f>SUM(AD136:AD147)</f>
        <v>0</v>
      </c>
      <c r="AE148" s="35">
        <f>SUM(AE136:AE147)</f>
        <v>0</v>
      </c>
      <c r="AF148" s="47"/>
      <c r="AG148" s="46">
        <f>SUM(AG136:AG147)</f>
        <v>0</v>
      </c>
      <c r="AH148" s="35">
        <f>SUM(AH136:AH147)</f>
        <v>0</v>
      </c>
      <c r="AI148" s="47"/>
      <c r="AJ148" s="46">
        <f>SUM(AJ136:AJ147)</f>
        <v>8.0016199999999991</v>
      </c>
      <c r="AK148" s="35">
        <f>SUM(AK136:AK147)</f>
        <v>230.636</v>
      </c>
      <c r="AL148" s="47"/>
      <c r="AM148" s="46">
        <f>SUM(AM136:AM147)</f>
        <v>0</v>
      </c>
      <c r="AN148" s="35">
        <f>SUM(AN136:AN147)</f>
        <v>0</v>
      </c>
      <c r="AO148" s="47"/>
      <c r="AP148" s="46">
        <f>SUM(AP136:AP147)</f>
        <v>0</v>
      </c>
      <c r="AQ148" s="35">
        <f>SUM(AQ136:AQ147)</f>
        <v>0</v>
      </c>
      <c r="AR148" s="47"/>
      <c r="AS148" s="46">
        <f>SUM(AS136:AS147)</f>
        <v>0</v>
      </c>
      <c r="AT148" s="35">
        <f>SUM(AT136:AT147)</f>
        <v>0</v>
      </c>
      <c r="AU148" s="47"/>
      <c r="AV148" s="46">
        <f>SUM(AV136:AV147)</f>
        <v>0</v>
      </c>
      <c r="AW148" s="35">
        <f>SUM(AW136:AW147)</f>
        <v>0</v>
      </c>
      <c r="AX148" s="47"/>
      <c r="AY148" s="46">
        <f>SUM(AY136:AY147)</f>
        <v>0</v>
      </c>
      <c r="AZ148" s="35">
        <f>SUM(AZ136:AZ147)</f>
        <v>0</v>
      </c>
      <c r="BA148" s="47"/>
      <c r="BB148" s="46">
        <f>SUM(BB136:BB147)</f>
        <v>0</v>
      </c>
      <c r="BC148" s="35">
        <f>SUM(BC136:BC147)</f>
        <v>0</v>
      </c>
      <c r="BD148" s="47"/>
      <c r="BE148" s="46">
        <f>SUM(BE136:BE147)</f>
        <v>0</v>
      </c>
      <c r="BF148" s="35">
        <f>SUM(BF136:BF147)</f>
        <v>0</v>
      </c>
      <c r="BG148" s="47"/>
      <c r="BH148" s="46">
        <f>SUM(BH136:BH147)</f>
        <v>3</v>
      </c>
      <c r="BI148" s="35">
        <f>SUM(BI136:BI147)</f>
        <v>42.756999999999998</v>
      </c>
      <c r="BJ148" s="47"/>
      <c r="BK148" s="46">
        <f>SUM(BK136:BK147)</f>
        <v>0</v>
      </c>
      <c r="BL148" s="35">
        <f>SUM(BL136:BL147)</f>
        <v>0</v>
      </c>
      <c r="BM148" s="47"/>
      <c r="BN148" s="46">
        <f>SUM(BN136:BN147)</f>
        <v>0</v>
      </c>
      <c r="BO148" s="35">
        <f>SUM(BO136:BO147)</f>
        <v>0</v>
      </c>
      <c r="BP148" s="47"/>
      <c r="BQ148" s="46">
        <f>SUM(BQ136:BQ147)</f>
        <v>4.0000000000000001E-3</v>
      </c>
      <c r="BR148" s="35">
        <f>SUM(BR136:BR147)</f>
        <v>0.16600000000000001</v>
      </c>
      <c r="BS148" s="47"/>
      <c r="BT148" s="46">
        <f>SUM(BT136:BT147)</f>
        <v>0</v>
      </c>
      <c r="BU148" s="35">
        <f>SUM(BU136:BU147)</f>
        <v>0</v>
      </c>
      <c r="BV148" s="47"/>
      <c r="BW148" s="46">
        <f>SUM(BW136:BW147)</f>
        <v>43969.634999999995</v>
      </c>
      <c r="BX148" s="35">
        <f>SUM(BX136:BX147)</f>
        <v>213776.37300000002</v>
      </c>
      <c r="BY148" s="47"/>
      <c r="BZ148" s="46">
        <f>SUM(BZ136:BZ147)</f>
        <v>140675.07399999999</v>
      </c>
      <c r="CA148" s="35">
        <f>SUM(CA136:CA147)</f>
        <v>716129.86</v>
      </c>
      <c r="CB148" s="47"/>
      <c r="CC148" s="46">
        <f>SUM(CC136:CC147)</f>
        <v>76940.59</v>
      </c>
      <c r="CD148" s="35">
        <f>SUM(CD136:CD147)</f>
        <v>397143.245</v>
      </c>
      <c r="CE148" s="47"/>
      <c r="CF148" s="46">
        <f>SUM(CF136:CF147)</f>
        <v>0</v>
      </c>
      <c r="CG148" s="35">
        <f>SUM(CG136:CG147)</f>
        <v>0</v>
      </c>
      <c r="CH148" s="47"/>
      <c r="CI148" s="46">
        <f>SUM(CI136:CI147)</f>
        <v>0</v>
      </c>
      <c r="CJ148" s="35">
        <f>SUM(CJ136:CJ147)</f>
        <v>0</v>
      </c>
      <c r="CK148" s="47"/>
      <c r="CL148" s="46">
        <f t="shared" ref="CL148:CM148" si="114">SUM(CL136:CL147)</f>
        <v>0</v>
      </c>
      <c r="CM148" s="35">
        <f t="shared" si="114"/>
        <v>0</v>
      </c>
      <c r="CN148" s="47"/>
      <c r="CO148" s="46">
        <f>SUM(CO136:CO147)</f>
        <v>0</v>
      </c>
      <c r="CP148" s="35">
        <f>SUM(CP136:CP147)</f>
        <v>0</v>
      </c>
      <c r="CQ148" s="47"/>
      <c r="CR148" s="46">
        <f>SUM(CR136:CR147)</f>
        <v>27</v>
      </c>
      <c r="CS148" s="35">
        <f>SUM(CS136:CS147)</f>
        <v>280.02800000000002</v>
      </c>
      <c r="CT148" s="47"/>
      <c r="CU148" s="46">
        <f>SUM(CU136:CU147)</f>
        <v>0</v>
      </c>
      <c r="CV148" s="35">
        <f>SUM(CV136:CV147)</f>
        <v>0</v>
      </c>
      <c r="CW148" s="47"/>
      <c r="CX148" s="46">
        <f>SUM(CX136:CX147)</f>
        <v>0</v>
      </c>
      <c r="CY148" s="35">
        <f>SUM(CY136:CY147)</f>
        <v>0</v>
      </c>
      <c r="CZ148" s="47"/>
      <c r="DA148" s="46">
        <f>SUM(DA136:DA147)</f>
        <v>0</v>
      </c>
      <c r="DB148" s="35">
        <f>SUM(DB136:DB147)</f>
        <v>0</v>
      </c>
      <c r="DC148" s="47"/>
      <c r="DD148" s="46">
        <f>SUM(DD136:DD147)</f>
        <v>0</v>
      </c>
      <c r="DE148" s="35">
        <f>SUM(DE136:DE147)</f>
        <v>0</v>
      </c>
      <c r="DF148" s="47"/>
      <c r="DG148" s="46">
        <f>SUM(DG136:DG147)</f>
        <v>0</v>
      </c>
      <c r="DH148" s="35">
        <f>SUM(DH136:DH147)</f>
        <v>0</v>
      </c>
      <c r="DI148" s="47"/>
      <c r="DJ148" s="36">
        <f t="shared" si="94"/>
        <v>275735.45861999999</v>
      </c>
      <c r="DK148" s="37">
        <f t="shared" si="95"/>
        <v>1460253.523</v>
      </c>
    </row>
    <row r="149" spans="1:115" x14ac:dyDescent="0.25">
      <c r="A149" s="78">
        <v>2020</v>
      </c>
      <c r="B149" s="79" t="s">
        <v>5</v>
      </c>
      <c r="C149" s="50">
        <v>0</v>
      </c>
      <c r="D149" s="4">
        <v>0</v>
      </c>
      <c r="E149" s="51">
        <v>0</v>
      </c>
      <c r="F149" s="50">
        <v>0</v>
      </c>
      <c r="G149" s="4">
        <v>0</v>
      </c>
      <c r="H149" s="51">
        <v>0</v>
      </c>
      <c r="I149" s="50">
        <v>0</v>
      </c>
      <c r="J149" s="4">
        <v>0</v>
      </c>
      <c r="K149" s="51">
        <v>0</v>
      </c>
      <c r="L149" s="50">
        <v>0</v>
      </c>
      <c r="M149" s="4">
        <v>0</v>
      </c>
      <c r="N149" s="51">
        <v>0</v>
      </c>
      <c r="O149" s="50">
        <v>0</v>
      </c>
      <c r="P149" s="4">
        <v>0</v>
      </c>
      <c r="Q149" s="51">
        <v>0</v>
      </c>
      <c r="R149" s="43">
        <v>968</v>
      </c>
      <c r="S149" s="11">
        <v>9223.1939999999995</v>
      </c>
      <c r="T149" s="44">
        <f t="shared" ref="T149:T151" si="115">S149/R149*1000</f>
        <v>9528.0929752066113</v>
      </c>
      <c r="U149" s="50">
        <v>0</v>
      </c>
      <c r="V149" s="4">
        <v>0</v>
      </c>
      <c r="W149" s="51">
        <v>0</v>
      </c>
      <c r="X149" s="50">
        <v>0</v>
      </c>
      <c r="Y149" s="4">
        <v>0</v>
      </c>
      <c r="Z149" s="51">
        <v>0</v>
      </c>
      <c r="AA149" s="50">
        <v>0</v>
      </c>
      <c r="AB149" s="4">
        <v>0</v>
      </c>
      <c r="AC149" s="51">
        <v>0</v>
      </c>
      <c r="AD149" s="50">
        <v>0</v>
      </c>
      <c r="AE149" s="4">
        <v>0</v>
      </c>
      <c r="AF149" s="51">
        <v>0</v>
      </c>
      <c r="AG149" s="50">
        <v>0</v>
      </c>
      <c r="AH149" s="4">
        <v>0</v>
      </c>
      <c r="AI149" s="51">
        <v>0</v>
      </c>
      <c r="AJ149" s="50">
        <v>0</v>
      </c>
      <c r="AK149" s="4">
        <v>0</v>
      </c>
      <c r="AL149" s="51">
        <v>0</v>
      </c>
      <c r="AM149" s="50">
        <v>0</v>
      </c>
      <c r="AN149" s="4">
        <v>0</v>
      </c>
      <c r="AO149" s="51">
        <v>0</v>
      </c>
      <c r="AP149" s="50">
        <v>0</v>
      </c>
      <c r="AQ149" s="4">
        <v>0</v>
      </c>
      <c r="AR149" s="51">
        <v>0</v>
      </c>
      <c r="AS149" s="50">
        <v>0</v>
      </c>
      <c r="AT149" s="4">
        <v>0</v>
      </c>
      <c r="AU149" s="51">
        <v>0</v>
      </c>
      <c r="AV149" s="50">
        <v>0</v>
      </c>
      <c r="AW149" s="4">
        <v>0</v>
      </c>
      <c r="AX149" s="51">
        <v>0</v>
      </c>
      <c r="AY149" s="50">
        <v>0</v>
      </c>
      <c r="AZ149" s="4">
        <v>0</v>
      </c>
      <c r="BA149" s="51">
        <v>0</v>
      </c>
      <c r="BB149" s="50">
        <v>0</v>
      </c>
      <c r="BC149" s="4">
        <v>0</v>
      </c>
      <c r="BD149" s="51">
        <v>0</v>
      </c>
      <c r="BE149" s="50">
        <v>0</v>
      </c>
      <c r="BF149" s="4">
        <v>0</v>
      </c>
      <c r="BG149" s="51">
        <v>0</v>
      </c>
      <c r="BH149" s="50">
        <v>0</v>
      </c>
      <c r="BI149" s="4">
        <v>0</v>
      </c>
      <c r="BJ149" s="51">
        <v>0</v>
      </c>
      <c r="BK149" s="50">
        <v>0</v>
      </c>
      <c r="BL149" s="4">
        <v>0</v>
      </c>
      <c r="BM149" s="51">
        <v>0</v>
      </c>
      <c r="BN149" s="50">
        <v>0</v>
      </c>
      <c r="BO149" s="4">
        <v>0</v>
      </c>
      <c r="BP149" s="51">
        <v>0</v>
      </c>
      <c r="BQ149" s="50">
        <v>0</v>
      </c>
      <c r="BR149" s="4">
        <v>0</v>
      </c>
      <c r="BS149" s="51">
        <v>0</v>
      </c>
      <c r="BT149" s="50">
        <v>0</v>
      </c>
      <c r="BU149" s="4">
        <v>0</v>
      </c>
      <c r="BV149" s="51">
        <v>0</v>
      </c>
      <c r="BW149" s="50">
        <v>0</v>
      </c>
      <c r="BX149" s="4">
        <v>0</v>
      </c>
      <c r="BY149" s="51">
        <v>0</v>
      </c>
      <c r="BZ149" s="50">
        <v>0</v>
      </c>
      <c r="CA149" s="4">
        <v>0</v>
      </c>
      <c r="CB149" s="51">
        <v>0</v>
      </c>
      <c r="CC149" s="50">
        <v>0</v>
      </c>
      <c r="CD149" s="4">
        <v>0</v>
      </c>
      <c r="CE149" s="51">
        <v>0</v>
      </c>
      <c r="CF149" s="50">
        <v>0</v>
      </c>
      <c r="CG149" s="4">
        <v>0</v>
      </c>
      <c r="CH149" s="51">
        <v>0</v>
      </c>
      <c r="CI149" s="50">
        <v>0</v>
      </c>
      <c r="CJ149" s="4">
        <v>0</v>
      </c>
      <c r="CK149" s="51">
        <v>0</v>
      </c>
      <c r="CL149" s="50">
        <v>0</v>
      </c>
      <c r="CM149" s="4">
        <v>0</v>
      </c>
      <c r="CN149" s="51">
        <f t="shared" ref="CN149:CN161" si="116">IF(CL149=0,0,CM149/CL149*1000)</f>
        <v>0</v>
      </c>
      <c r="CO149" s="50">
        <v>0</v>
      </c>
      <c r="CP149" s="4">
        <v>0</v>
      </c>
      <c r="CQ149" s="51">
        <v>0</v>
      </c>
      <c r="CR149" s="50">
        <v>0</v>
      </c>
      <c r="CS149" s="4">
        <v>0</v>
      </c>
      <c r="CT149" s="51">
        <v>0</v>
      </c>
      <c r="CU149" s="50">
        <v>0</v>
      </c>
      <c r="CV149" s="4">
        <v>0</v>
      </c>
      <c r="CW149" s="51">
        <v>0</v>
      </c>
      <c r="CX149" s="50">
        <v>0</v>
      </c>
      <c r="CY149" s="4">
        <v>0</v>
      </c>
      <c r="CZ149" s="51">
        <v>0</v>
      </c>
      <c r="DA149" s="50">
        <v>0</v>
      </c>
      <c r="DB149" s="4">
        <v>0</v>
      </c>
      <c r="DC149" s="51">
        <v>0</v>
      </c>
      <c r="DD149" s="50">
        <v>0</v>
      </c>
      <c r="DE149" s="4">
        <v>0</v>
      </c>
      <c r="DF149" s="51">
        <v>0</v>
      </c>
      <c r="DG149" s="50">
        <v>0</v>
      </c>
      <c r="DH149" s="4">
        <v>0</v>
      </c>
      <c r="DI149" s="51">
        <v>0</v>
      </c>
      <c r="DJ149" s="6">
        <f t="shared" ref="DJ149:DJ161" si="117">C149+F149+I149+L149+O149+R149+X149+AA149+AD149+AG149+AJ149+AM149+AP149+AS149+AV149+AY149+BB149+BE149+BH149+BK149+BN149+BQ149+BT149+BW149+BZ149+CC149+CF149+CI149+CO149+CR149+CU149+CX149+DA149+DG149+DD149</f>
        <v>968</v>
      </c>
      <c r="DK149" s="13">
        <f t="shared" ref="DK149:DK161" si="118">D149+G149+J149+M149+P149+S149+Y149+AB149+AE149+AH149+AK149+AN149+AQ149+AT149+AW149+AZ149+BC149+BF149+BI149+BL149+BO149+BR149+BU149+BX149+CA149+CD149+CG149+CJ149+CP149+CS149+CV149+CY149+DB149+DH149+DE149</f>
        <v>9223.1939999999995</v>
      </c>
    </row>
    <row r="150" spans="1:115" x14ac:dyDescent="0.25">
      <c r="A150" s="78">
        <v>2020</v>
      </c>
      <c r="B150" s="79" t="s">
        <v>6</v>
      </c>
      <c r="C150" s="50">
        <v>0</v>
      </c>
      <c r="D150" s="4">
        <v>0</v>
      </c>
      <c r="E150" s="51">
        <v>0</v>
      </c>
      <c r="F150" s="50">
        <v>0</v>
      </c>
      <c r="G150" s="4">
        <v>0</v>
      </c>
      <c r="H150" s="51">
        <v>0</v>
      </c>
      <c r="I150" s="50">
        <v>0</v>
      </c>
      <c r="J150" s="4">
        <v>0</v>
      </c>
      <c r="K150" s="51">
        <v>0</v>
      </c>
      <c r="L150" s="50">
        <v>0</v>
      </c>
      <c r="M150" s="4">
        <v>0</v>
      </c>
      <c r="N150" s="51">
        <v>0</v>
      </c>
      <c r="O150" s="50">
        <v>0</v>
      </c>
      <c r="P150" s="4">
        <v>0</v>
      </c>
      <c r="Q150" s="51">
        <v>0</v>
      </c>
      <c r="R150" s="43">
        <v>690.5</v>
      </c>
      <c r="S150" s="11">
        <v>5514.5420000000004</v>
      </c>
      <c r="T150" s="44">
        <f t="shared" si="115"/>
        <v>7986.3026792179589</v>
      </c>
      <c r="U150" s="50">
        <v>0</v>
      </c>
      <c r="V150" s="4">
        <v>0</v>
      </c>
      <c r="W150" s="51">
        <v>0</v>
      </c>
      <c r="X150" s="50">
        <v>0</v>
      </c>
      <c r="Y150" s="4">
        <v>0</v>
      </c>
      <c r="Z150" s="51">
        <v>0</v>
      </c>
      <c r="AA150" s="50">
        <v>0</v>
      </c>
      <c r="AB150" s="4">
        <v>0</v>
      </c>
      <c r="AC150" s="51">
        <v>0</v>
      </c>
      <c r="AD150" s="50">
        <v>0</v>
      </c>
      <c r="AE150" s="4">
        <v>0</v>
      </c>
      <c r="AF150" s="51">
        <v>0</v>
      </c>
      <c r="AG150" s="50">
        <v>0</v>
      </c>
      <c r="AH150" s="4">
        <v>0</v>
      </c>
      <c r="AI150" s="51">
        <v>0</v>
      </c>
      <c r="AJ150" s="43">
        <v>2</v>
      </c>
      <c r="AK150" s="11">
        <v>54.652999999999999</v>
      </c>
      <c r="AL150" s="44">
        <f t="shared" ref="AL150" si="119">AK150/AJ150*1000</f>
        <v>27326.5</v>
      </c>
      <c r="AM150" s="50">
        <v>0</v>
      </c>
      <c r="AN150" s="4">
        <v>0</v>
      </c>
      <c r="AO150" s="51">
        <v>0</v>
      </c>
      <c r="AP150" s="50">
        <v>0</v>
      </c>
      <c r="AQ150" s="4">
        <v>0</v>
      </c>
      <c r="AR150" s="51">
        <v>0</v>
      </c>
      <c r="AS150" s="50">
        <v>0</v>
      </c>
      <c r="AT150" s="4">
        <v>0</v>
      </c>
      <c r="AU150" s="51">
        <v>0</v>
      </c>
      <c r="AV150" s="50">
        <v>0</v>
      </c>
      <c r="AW150" s="4">
        <v>0</v>
      </c>
      <c r="AX150" s="51">
        <v>0</v>
      </c>
      <c r="AY150" s="50">
        <v>0</v>
      </c>
      <c r="AZ150" s="4">
        <v>0</v>
      </c>
      <c r="BA150" s="51">
        <v>0</v>
      </c>
      <c r="BB150" s="50">
        <v>0</v>
      </c>
      <c r="BC150" s="4">
        <v>0</v>
      </c>
      <c r="BD150" s="51">
        <v>0</v>
      </c>
      <c r="BE150" s="50">
        <v>0</v>
      </c>
      <c r="BF150" s="4">
        <v>0</v>
      </c>
      <c r="BG150" s="51">
        <v>0</v>
      </c>
      <c r="BH150" s="50">
        <v>0</v>
      </c>
      <c r="BI150" s="4">
        <v>0</v>
      </c>
      <c r="BJ150" s="51">
        <v>0</v>
      </c>
      <c r="BK150" s="50">
        <v>0</v>
      </c>
      <c r="BL150" s="4">
        <v>0</v>
      </c>
      <c r="BM150" s="51">
        <v>0</v>
      </c>
      <c r="BN150" s="50">
        <v>0</v>
      </c>
      <c r="BO150" s="4">
        <v>0</v>
      </c>
      <c r="BP150" s="51">
        <v>0</v>
      </c>
      <c r="BQ150" s="50">
        <v>0</v>
      </c>
      <c r="BR150" s="4">
        <v>0</v>
      </c>
      <c r="BS150" s="51">
        <v>0</v>
      </c>
      <c r="BT150" s="50">
        <v>0</v>
      </c>
      <c r="BU150" s="4">
        <v>0</v>
      </c>
      <c r="BV150" s="51">
        <v>0</v>
      </c>
      <c r="BW150" s="50">
        <v>0</v>
      </c>
      <c r="BX150" s="4">
        <v>0</v>
      </c>
      <c r="BY150" s="51">
        <v>0</v>
      </c>
      <c r="BZ150" s="43">
        <v>23447.41</v>
      </c>
      <c r="CA150" s="11">
        <v>97508.947</v>
      </c>
      <c r="CB150" s="44">
        <f t="shared" ref="CB150" si="120">CA150/BZ150*1000</f>
        <v>4158.6233618126689</v>
      </c>
      <c r="CC150" s="50">
        <v>0</v>
      </c>
      <c r="CD150" s="4">
        <v>0</v>
      </c>
      <c r="CE150" s="51">
        <v>0</v>
      </c>
      <c r="CF150" s="50">
        <v>0</v>
      </c>
      <c r="CG150" s="4">
        <v>0</v>
      </c>
      <c r="CH150" s="51">
        <v>0</v>
      </c>
      <c r="CI150" s="50">
        <v>0</v>
      </c>
      <c r="CJ150" s="4">
        <v>0</v>
      </c>
      <c r="CK150" s="51">
        <v>0</v>
      </c>
      <c r="CL150" s="50">
        <v>0</v>
      </c>
      <c r="CM150" s="4">
        <v>0</v>
      </c>
      <c r="CN150" s="51">
        <f t="shared" si="116"/>
        <v>0</v>
      </c>
      <c r="CO150" s="50">
        <v>0</v>
      </c>
      <c r="CP150" s="4">
        <v>0</v>
      </c>
      <c r="CQ150" s="51">
        <v>0</v>
      </c>
      <c r="CR150" s="50">
        <v>0</v>
      </c>
      <c r="CS150" s="4">
        <v>0</v>
      </c>
      <c r="CT150" s="51">
        <v>0</v>
      </c>
      <c r="CU150" s="50">
        <v>0</v>
      </c>
      <c r="CV150" s="4">
        <v>0</v>
      </c>
      <c r="CW150" s="51">
        <v>0</v>
      </c>
      <c r="CX150" s="50">
        <v>0</v>
      </c>
      <c r="CY150" s="4">
        <v>0</v>
      </c>
      <c r="CZ150" s="51">
        <v>0</v>
      </c>
      <c r="DA150" s="50">
        <v>0</v>
      </c>
      <c r="DB150" s="4">
        <v>0</v>
      </c>
      <c r="DC150" s="51">
        <v>0</v>
      </c>
      <c r="DD150" s="50">
        <v>0</v>
      </c>
      <c r="DE150" s="4">
        <v>0</v>
      </c>
      <c r="DF150" s="51">
        <v>0</v>
      </c>
      <c r="DG150" s="50">
        <v>0</v>
      </c>
      <c r="DH150" s="4">
        <v>0</v>
      </c>
      <c r="DI150" s="51">
        <v>0</v>
      </c>
      <c r="DJ150" s="6">
        <f t="shared" si="117"/>
        <v>24139.91</v>
      </c>
      <c r="DK150" s="13">
        <f t="shared" si="118"/>
        <v>103078.14200000001</v>
      </c>
    </row>
    <row r="151" spans="1:115" x14ac:dyDescent="0.25">
      <c r="A151" s="78">
        <v>2020</v>
      </c>
      <c r="B151" s="79" t="s">
        <v>7</v>
      </c>
      <c r="C151" s="50">
        <v>0</v>
      </c>
      <c r="D151" s="4">
        <v>0</v>
      </c>
      <c r="E151" s="51">
        <v>0</v>
      </c>
      <c r="F151" s="50">
        <v>0</v>
      </c>
      <c r="G151" s="4">
        <v>0</v>
      </c>
      <c r="H151" s="51">
        <v>0</v>
      </c>
      <c r="I151" s="50">
        <v>0</v>
      </c>
      <c r="J151" s="4">
        <v>0</v>
      </c>
      <c r="K151" s="51">
        <v>0</v>
      </c>
      <c r="L151" s="50">
        <v>0</v>
      </c>
      <c r="M151" s="4">
        <v>0</v>
      </c>
      <c r="N151" s="51">
        <v>0</v>
      </c>
      <c r="O151" s="50">
        <v>0</v>
      </c>
      <c r="P151" s="4">
        <v>0</v>
      </c>
      <c r="Q151" s="51">
        <v>0</v>
      </c>
      <c r="R151" s="43">
        <v>536</v>
      </c>
      <c r="S151" s="11">
        <v>5073.3990000000003</v>
      </c>
      <c r="T151" s="44">
        <f t="shared" si="115"/>
        <v>9465.2966417910447</v>
      </c>
      <c r="U151" s="50">
        <v>0</v>
      </c>
      <c r="V151" s="4">
        <v>0</v>
      </c>
      <c r="W151" s="51">
        <v>0</v>
      </c>
      <c r="X151" s="50">
        <v>0</v>
      </c>
      <c r="Y151" s="4">
        <v>0</v>
      </c>
      <c r="Z151" s="51">
        <v>0</v>
      </c>
      <c r="AA151" s="50">
        <v>0</v>
      </c>
      <c r="AB151" s="4">
        <v>0</v>
      </c>
      <c r="AC151" s="51">
        <v>0</v>
      </c>
      <c r="AD151" s="50">
        <v>0</v>
      </c>
      <c r="AE151" s="4">
        <v>0</v>
      </c>
      <c r="AF151" s="51">
        <v>0</v>
      </c>
      <c r="AG151" s="50">
        <v>0</v>
      </c>
      <c r="AH151" s="4">
        <v>0</v>
      </c>
      <c r="AI151" s="51">
        <v>0</v>
      </c>
      <c r="AJ151" s="50">
        <v>0</v>
      </c>
      <c r="AK151" s="4">
        <v>0</v>
      </c>
      <c r="AL151" s="51">
        <v>0</v>
      </c>
      <c r="AM151" s="50">
        <v>0</v>
      </c>
      <c r="AN151" s="4">
        <v>0</v>
      </c>
      <c r="AO151" s="51">
        <v>0</v>
      </c>
      <c r="AP151" s="50">
        <v>0</v>
      </c>
      <c r="AQ151" s="4">
        <v>0</v>
      </c>
      <c r="AR151" s="51">
        <v>0</v>
      </c>
      <c r="AS151" s="50">
        <v>0</v>
      </c>
      <c r="AT151" s="4">
        <v>0</v>
      </c>
      <c r="AU151" s="51">
        <v>0</v>
      </c>
      <c r="AV151" s="50">
        <v>0</v>
      </c>
      <c r="AW151" s="4">
        <v>0</v>
      </c>
      <c r="AX151" s="51">
        <v>0</v>
      </c>
      <c r="AY151" s="50">
        <v>0</v>
      </c>
      <c r="AZ151" s="4">
        <v>0</v>
      </c>
      <c r="BA151" s="51">
        <v>0</v>
      </c>
      <c r="BB151" s="50">
        <v>0</v>
      </c>
      <c r="BC151" s="4">
        <v>0</v>
      </c>
      <c r="BD151" s="51">
        <v>0</v>
      </c>
      <c r="BE151" s="50">
        <v>0</v>
      </c>
      <c r="BF151" s="4">
        <v>0</v>
      </c>
      <c r="BG151" s="51">
        <v>0</v>
      </c>
      <c r="BH151" s="50">
        <v>0</v>
      </c>
      <c r="BI151" s="4">
        <v>0</v>
      </c>
      <c r="BJ151" s="51">
        <v>0</v>
      </c>
      <c r="BK151" s="50">
        <v>0</v>
      </c>
      <c r="BL151" s="4">
        <v>0</v>
      </c>
      <c r="BM151" s="51">
        <v>0</v>
      </c>
      <c r="BN151" s="50">
        <v>0</v>
      </c>
      <c r="BO151" s="4">
        <v>0</v>
      </c>
      <c r="BP151" s="51">
        <v>0</v>
      </c>
      <c r="BQ151" s="50">
        <v>0</v>
      </c>
      <c r="BR151" s="4">
        <v>0</v>
      </c>
      <c r="BS151" s="51">
        <v>0</v>
      </c>
      <c r="BT151" s="50">
        <v>0</v>
      </c>
      <c r="BU151" s="4">
        <v>0</v>
      </c>
      <c r="BV151" s="51">
        <v>0</v>
      </c>
      <c r="BW151" s="50">
        <v>0</v>
      </c>
      <c r="BX151" s="4">
        <v>0</v>
      </c>
      <c r="BY151" s="51">
        <v>0</v>
      </c>
      <c r="BZ151" s="50">
        <v>0</v>
      </c>
      <c r="CA151" s="4">
        <v>0</v>
      </c>
      <c r="CB151" s="51">
        <v>0</v>
      </c>
      <c r="CC151" s="50">
        <v>0</v>
      </c>
      <c r="CD151" s="4">
        <v>0</v>
      </c>
      <c r="CE151" s="51">
        <v>0</v>
      </c>
      <c r="CF151" s="50">
        <v>0</v>
      </c>
      <c r="CG151" s="4">
        <v>0</v>
      </c>
      <c r="CH151" s="51">
        <v>0</v>
      </c>
      <c r="CI151" s="50">
        <v>0</v>
      </c>
      <c r="CJ151" s="4">
        <v>0</v>
      </c>
      <c r="CK151" s="51">
        <v>0</v>
      </c>
      <c r="CL151" s="50">
        <v>0</v>
      </c>
      <c r="CM151" s="4">
        <v>0</v>
      </c>
      <c r="CN151" s="51">
        <f t="shared" si="116"/>
        <v>0</v>
      </c>
      <c r="CO151" s="50">
        <v>0</v>
      </c>
      <c r="CP151" s="4">
        <v>0</v>
      </c>
      <c r="CQ151" s="51">
        <v>0</v>
      </c>
      <c r="CR151" s="50">
        <v>0</v>
      </c>
      <c r="CS151" s="4">
        <v>0</v>
      </c>
      <c r="CT151" s="51">
        <v>0</v>
      </c>
      <c r="CU151" s="50">
        <v>0</v>
      </c>
      <c r="CV151" s="4">
        <v>0</v>
      </c>
      <c r="CW151" s="51">
        <v>0</v>
      </c>
      <c r="CX151" s="50">
        <v>0</v>
      </c>
      <c r="CY151" s="4">
        <v>0</v>
      </c>
      <c r="CZ151" s="51">
        <v>0</v>
      </c>
      <c r="DA151" s="50">
        <v>0</v>
      </c>
      <c r="DB151" s="4">
        <v>0</v>
      </c>
      <c r="DC151" s="51">
        <v>0</v>
      </c>
      <c r="DD151" s="50">
        <v>0</v>
      </c>
      <c r="DE151" s="4">
        <v>0</v>
      </c>
      <c r="DF151" s="51">
        <v>0</v>
      </c>
      <c r="DG151" s="50">
        <v>0</v>
      </c>
      <c r="DH151" s="4">
        <v>0</v>
      </c>
      <c r="DI151" s="51">
        <v>0</v>
      </c>
      <c r="DJ151" s="6">
        <f t="shared" si="117"/>
        <v>536</v>
      </c>
      <c r="DK151" s="13">
        <f t="shared" si="118"/>
        <v>5073.3990000000003</v>
      </c>
    </row>
    <row r="152" spans="1:115" s="94" customFormat="1" x14ac:dyDescent="0.25">
      <c r="A152" s="87">
        <v>2020</v>
      </c>
      <c r="B152" s="88" t="s">
        <v>8</v>
      </c>
      <c r="C152" s="89">
        <v>0</v>
      </c>
      <c r="D152" s="90">
        <v>0</v>
      </c>
      <c r="E152" s="91">
        <f>IF(C152=0,0,D152/C152*1000)</f>
        <v>0</v>
      </c>
      <c r="F152" s="89">
        <v>0</v>
      </c>
      <c r="G152" s="90">
        <v>0</v>
      </c>
      <c r="H152" s="91">
        <f>IF(F152=0,0,G152/F152*1000)</f>
        <v>0</v>
      </c>
      <c r="I152" s="89">
        <v>0</v>
      </c>
      <c r="J152" s="90">
        <v>0</v>
      </c>
      <c r="K152" s="91">
        <f>IF(I152=0,0,J152/I152*1000)</f>
        <v>0</v>
      </c>
      <c r="L152" s="89">
        <v>0</v>
      </c>
      <c r="M152" s="90">
        <v>0</v>
      </c>
      <c r="N152" s="91">
        <f>IF(L152=0,0,M152/L152*1000)</f>
        <v>0</v>
      </c>
      <c r="O152" s="89">
        <v>0</v>
      </c>
      <c r="P152" s="90">
        <v>0</v>
      </c>
      <c r="Q152" s="91">
        <f>IF(O152=0,0,P152/O152*1000)</f>
        <v>0</v>
      </c>
      <c r="R152" s="89">
        <v>1025</v>
      </c>
      <c r="S152" s="90">
        <v>9805.152</v>
      </c>
      <c r="T152" s="91">
        <f>IF(R152=0,0,S152/R152*1000)</f>
        <v>9566.0019512195122</v>
      </c>
      <c r="U152" s="89">
        <v>0</v>
      </c>
      <c r="V152" s="90">
        <v>0</v>
      </c>
      <c r="W152" s="91">
        <f>IF(U152=0,0,V152/U152*1000)</f>
        <v>0</v>
      </c>
      <c r="X152" s="89">
        <v>0</v>
      </c>
      <c r="Y152" s="90">
        <v>0</v>
      </c>
      <c r="Z152" s="91">
        <f>IF(X152=0,0,Y152/X152*1000)</f>
        <v>0</v>
      </c>
      <c r="AA152" s="89">
        <v>0</v>
      </c>
      <c r="AB152" s="90">
        <v>0</v>
      </c>
      <c r="AC152" s="91">
        <f>IF(AA152=0,0,AB152/AA152*1000)</f>
        <v>0</v>
      </c>
      <c r="AD152" s="89">
        <v>0</v>
      </c>
      <c r="AE152" s="90">
        <v>0</v>
      </c>
      <c r="AF152" s="91">
        <f>IF(AD152=0,0,AE152/AD152*1000)</f>
        <v>0</v>
      </c>
      <c r="AG152" s="89">
        <v>0</v>
      </c>
      <c r="AH152" s="90">
        <v>0</v>
      </c>
      <c r="AI152" s="91">
        <f>IF(AG152=0,0,AH152/AG152*1000)</f>
        <v>0</v>
      </c>
      <c r="AJ152" s="89">
        <v>0</v>
      </c>
      <c r="AK152" s="90">
        <v>0</v>
      </c>
      <c r="AL152" s="91">
        <f>IF(AJ152=0,0,AK152/AJ152*1000)</f>
        <v>0</v>
      </c>
      <c r="AM152" s="89">
        <v>0</v>
      </c>
      <c r="AN152" s="90">
        <v>0</v>
      </c>
      <c r="AO152" s="91">
        <f>IF(AM152=0,0,AN152/AM152*1000)</f>
        <v>0</v>
      </c>
      <c r="AP152" s="89">
        <v>0</v>
      </c>
      <c r="AQ152" s="90">
        <v>0</v>
      </c>
      <c r="AR152" s="91">
        <f>IF(AP152=0,0,AQ152/AP152*1000)</f>
        <v>0</v>
      </c>
      <c r="AS152" s="89">
        <v>0</v>
      </c>
      <c r="AT152" s="90">
        <v>0</v>
      </c>
      <c r="AU152" s="91">
        <f>IF(AS152=0,0,AT152/AS152*1000)</f>
        <v>0</v>
      </c>
      <c r="AV152" s="89">
        <v>0</v>
      </c>
      <c r="AW152" s="90">
        <v>0</v>
      </c>
      <c r="AX152" s="91">
        <f>IF(AV152=0,0,AW152/AV152*1000)</f>
        <v>0</v>
      </c>
      <c r="AY152" s="89">
        <v>0</v>
      </c>
      <c r="AZ152" s="90">
        <v>0</v>
      </c>
      <c r="BA152" s="91">
        <f>IF(AY152=0,0,AZ152/AY152*1000)</f>
        <v>0</v>
      </c>
      <c r="BB152" s="89">
        <v>0</v>
      </c>
      <c r="BC152" s="90">
        <v>0</v>
      </c>
      <c r="BD152" s="91">
        <f>IF(BB152=0,0,BC152/BB152*1000)</f>
        <v>0</v>
      </c>
      <c r="BE152" s="89">
        <v>0</v>
      </c>
      <c r="BF152" s="90">
        <v>0</v>
      </c>
      <c r="BG152" s="91">
        <f>IF(BE152=0,0,BF152/BE152*1000)</f>
        <v>0</v>
      </c>
      <c r="BH152" s="89">
        <v>0</v>
      </c>
      <c r="BI152" s="90">
        <v>0</v>
      </c>
      <c r="BJ152" s="91">
        <f>IF(BH152=0,0,BI152/BH152*1000)</f>
        <v>0</v>
      </c>
      <c r="BK152" s="89">
        <v>0</v>
      </c>
      <c r="BL152" s="90">
        <v>0</v>
      </c>
      <c r="BM152" s="91">
        <f>IF(BK152=0,0,BL152/BK152*1000)</f>
        <v>0</v>
      </c>
      <c r="BN152" s="89">
        <v>0</v>
      </c>
      <c r="BO152" s="90">
        <v>0</v>
      </c>
      <c r="BP152" s="91">
        <f>IF(BN152=0,0,BO152/BN152*1000)</f>
        <v>0</v>
      </c>
      <c r="BQ152" s="89">
        <v>0</v>
      </c>
      <c r="BR152" s="90">
        <v>0</v>
      </c>
      <c r="BS152" s="91">
        <f>IF(BQ152=0,0,BR152/BQ152*1000)</f>
        <v>0</v>
      </c>
      <c r="BT152" s="89">
        <v>0</v>
      </c>
      <c r="BU152" s="90">
        <v>0</v>
      </c>
      <c r="BV152" s="91">
        <f>IF(BT152=0,0,BU152/BT152*1000)</f>
        <v>0</v>
      </c>
      <c r="BW152" s="89">
        <v>0</v>
      </c>
      <c r="BX152" s="90">
        <v>0</v>
      </c>
      <c r="BY152" s="91">
        <f>IF(BW152=0,0,BX152/BW152*1000)</f>
        <v>0</v>
      </c>
      <c r="BZ152" s="89">
        <v>0</v>
      </c>
      <c r="CA152" s="90">
        <v>0</v>
      </c>
      <c r="CB152" s="91">
        <f>IF(BZ152=0,0,CA152/BZ152*1000)</f>
        <v>0</v>
      </c>
      <c r="CC152" s="89">
        <v>0</v>
      </c>
      <c r="CD152" s="90">
        <v>0</v>
      </c>
      <c r="CE152" s="91">
        <f>IF(CC152=0,0,CD152/CC152*1000)</f>
        <v>0</v>
      </c>
      <c r="CF152" s="89">
        <v>0</v>
      </c>
      <c r="CG152" s="90">
        <v>0</v>
      </c>
      <c r="CH152" s="91">
        <f>IF(CF152=0,0,CG152/CF152*1000)</f>
        <v>0</v>
      </c>
      <c r="CI152" s="89">
        <v>0</v>
      </c>
      <c r="CJ152" s="90">
        <v>0</v>
      </c>
      <c r="CK152" s="91">
        <f>IF(CI152=0,0,CJ152/CI152*1000)</f>
        <v>0</v>
      </c>
      <c r="CL152" s="89">
        <v>0</v>
      </c>
      <c r="CM152" s="90">
        <v>0</v>
      </c>
      <c r="CN152" s="91">
        <f t="shared" si="116"/>
        <v>0</v>
      </c>
      <c r="CO152" s="89">
        <v>0</v>
      </c>
      <c r="CP152" s="90">
        <v>0</v>
      </c>
      <c r="CQ152" s="91">
        <f>IF(CO152=0,0,CP152/CO152*1000)</f>
        <v>0</v>
      </c>
      <c r="CR152" s="89">
        <v>0</v>
      </c>
      <c r="CS152" s="90">
        <v>0</v>
      </c>
      <c r="CT152" s="91">
        <f>IF(CR152=0,0,CS152/CR152*1000)</f>
        <v>0</v>
      </c>
      <c r="CU152" s="89">
        <v>0</v>
      </c>
      <c r="CV152" s="90">
        <v>0</v>
      </c>
      <c r="CW152" s="91">
        <f>IF(CU152=0,0,CV152/CU152*1000)</f>
        <v>0</v>
      </c>
      <c r="CX152" s="89">
        <v>0</v>
      </c>
      <c r="CY152" s="90">
        <v>0</v>
      </c>
      <c r="CZ152" s="91">
        <f>IF(CX152=0,0,CY152/CX152*1000)</f>
        <v>0</v>
      </c>
      <c r="DA152" s="89">
        <v>0</v>
      </c>
      <c r="DB152" s="90">
        <v>0</v>
      </c>
      <c r="DC152" s="91">
        <f>IF(DA152=0,0,DB152/DA152*1000)</f>
        <v>0</v>
      </c>
      <c r="DD152" s="89">
        <v>0</v>
      </c>
      <c r="DE152" s="90">
        <v>0</v>
      </c>
      <c r="DF152" s="91">
        <f>IF(DD152=0,0,DE152/DD152*1000)</f>
        <v>0</v>
      </c>
      <c r="DG152" s="89">
        <v>0</v>
      </c>
      <c r="DH152" s="90">
        <v>0</v>
      </c>
      <c r="DI152" s="91">
        <f>IF(DG152=0,0,DH152/DG152*1000)</f>
        <v>0</v>
      </c>
      <c r="DJ152" s="92">
        <f t="shared" si="117"/>
        <v>1025</v>
      </c>
      <c r="DK152" s="93">
        <f t="shared" si="118"/>
        <v>9805.152</v>
      </c>
    </row>
    <row r="153" spans="1:115" x14ac:dyDescent="0.25">
      <c r="A153" s="78">
        <v>2020</v>
      </c>
      <c r="B153" s="44" t="s">
        <v>9</v>
      </c>
      <c r="C153" s="43">
        <v>0</v>
      </c>
      <c r="D153" s="11">
        <v>0</v>
      </c>
      <c r="E153" s="44">
        <f t="shared" ref="E153:BS160" si="121">IF(C153=0,0,D153/C153*1000)</f>
        <v>0</v>
      </c>
      <c r="F153" s="43">
        <v>0</v>
      </c>
      <c r="G153" s="11">
        <v>0</v>
      </c>
      <c r="H153" s="44">
        <f t="shared" si="121"/>
        <v>0</v>
      </c>
      <c r="I153" s="43">
        <v>0</v>
      </c>
      <c r="J153" s="11">
        <v>0</v>
      </c>
      <c r="K153" s="44">
        <f t="shared" si="121"/>
        <v>0</v>
      </c>
      <c r="L153" s="43">
        <v>0</v>
      </c>
      <c r="M153" s="11">
        <v>0</v>
      </c>
      <c r="N153" s="44">
        <f t="shared" si="121"/>
        <v>0</v>
      </c>
      <c r="O153" s="43">
        <v>0</v>
      </c>
      <c r="P153" s="11">
        <v>0</v>
      </c>
      <c r="Q153" s="44">
        <f t="shared" si="121"/>
        <v>0</v>
      </c>
      <c r="R153" s="43">
        <v>1586</v>
      </c>
      <c r="S153" s="11">
        <v>18379.039000000001</v>
      </c>
      <c r="T153" s="44">
        <f t="shared" si="121"/>
        <v>11588.296973518287</v>
      </c>
      <c r="U153" s="43">
        <v>0</v>
      </c>
      <c r="V153" s="11">
        <v>0</v>
      </c>
      <c r="W153" s="44">
        <f t="shared" ref="W153:W160" si="122">IF(U153=0,0,V153/U153*1000)</f>
        <v>0</v>
      </c>
      <c r="X153" s="43">
        <v>0</v>
      </c>
      <c r="Y153" s="11">
        <v>0</v>
      </c>
      <c r="Z153" s="44">
        <f t="shared" si="121"/>
        <v>0</v>
      </c>
      <c r="AA153" s="43">
        <v>0</v>
      </c>
      <c r="AB153" s="11">
        <v>0</v>
      </c>
      <c r="AC153" s="44">
        <f t="shared" si="121"/>
        <v>0</v>
      </c>
      <c r="AD153" s="43">
        <v>0</v>
      </c>
      <c r="AE153" s="11">
        <v>0</v>
      </c>
      <c r="AF153" s="44">
        <f t="shared" si="121"/>
        <v>0</v>
      </c>
      <c r="AG153" s="43">
        <v>0</v>
      </c>
      <c r="AH153" s="11">
        <v>0</v>
      </c>
      <c r="AI153" s="44">
        <f t="shared" si="121"/>
        <v>0</v>
      </c>
      <c r="AJ153" s="43">
        <v>0</v>
      </c>
      <c r="AK153" s="11">
        <v>0</v>
      </c>
      <c r="AL153" s="44">
        <f t="shared" si="121"/>
        <v>0</v>
      </c>
      <c r="AM153" s="43">
        <v>0</v>
      </c>
      <c r="AN153" s="11">
        <v>0</v>
      </c>
      <c r="AO153" s="44">
        <f t="shared" si="121"/>
        <v>0</v>
      </c>
      <c r="AP153" s="43">
        <v>0</v>
      </c>
      <c r="AQ153" s="11">
        <v>0</v>
      </c>
      <c r="AR153" s="44">
        <f t="shared" si="121"/>
        <v>0</v>
      </c>
      <c r="AS153" s="43">
        <v>0</v>
      </c>
      <c r="AT153" s="11">
        <v>0</v>
      </c>
      <c r="AU153" s="44">
        <f t="shared" si="121"/>
        <v>0</v>
      </c>
      <c r="AV153" s="43">
        <v>0</v>
      </c>
      <c r="AW153" s="11">
        <v>0</v>
      </c>
      <c r="AX153" s="44">
        <f t="shared" si="121"/>
        <v>0</v>
      </c>
      <c r="AY153" s="43">
        <v>0</v>
      </c>
      <c r="AZ153" s="11">
        <v>0</v>
      </c>
      <c r="BA153" s="44">
        <f t="shared" si="121"/>
        <v>0</v>
      </c>
      <c r="BB153" s="43">
        <v>0</v>
      </c>
      <c r="BC153" s="11">
        <v>0</v>
      </c>
      <c r="BD153" s="44">
        <f t="shared" si="121"/>
        <v>0</v>
      </c>
      <c r="BE153" s="43">
        <v>0</v>
      </c>
      <c r="BF153" s="11">
        <v>0</v>
      </c>
      <c r="BG153" s="44">
        <f t="shared" si="121"/>
        <v>0</v>
      </c>
      <c r="BH153" s="43">
        <v>0</v>
      </c>
      <c r="BI153" s="11">
        <v>0</v>
      </c>
      <c r="BJ153" s="44">
        <f t="shared" si="121"/>
        <v>0</v>
      </c>
      <c r="BK153" s="43">
        <v>0</v>
      </c>
      <c r="BL153" s="11">
        <v>0</v>
      </c>
      <c r="BM153" s="44">
        <f t="shared" si="121"/>
        <v>0</v>
      </c>
      <c r="BN153" s="43">
        <v>0</v>
      </c>
      <c r="BO153" s="11">
        <v>0</v>
      </c>
      <c r="BP153" s="44">
        <f t="shared" si="121"/>
        <v>0</v>
      </c>
      <c r="BQ153" s="43">
        <v>0</v>
      </c>
      <c r="BR153" s="11">
        <v>0</v>
      </c>
      <c r="BS153" s="44">
        <f t="shared" si="121"/>
        <v>0</v>
      </c>
      <c r="BT153" s="43">
        <v>0</v>
      </c>
      <c r="BU153" s="11">
        <v>0</v>
      </c>
      <c r="BV153" s="44">
        <f t="shared" ref="BV153:DI160" si="123">IF(BT153=0,0,BU153/BT153*1000)</f>
        <v>0</v>
      </c>
      <c r="BW153" s="43">
        <v>0</v>
      </c>
      <c r="BX153" s="11">
        <v>0</v>
      </c>
      <c r="BY153" s="44">
        <f t="shared" si="123"/>
        <v>0</v>
      </c>
      <c r="BZ153" s="43">
        <v>0</v>
      </c>
      <c r="CA153" s="11">
        <v>0</v>
      </c>
      <c r="CB153" s="44">
        <f t="shared" si="123"/>
        <v>0</v>
      </c>
      <c r="CC153" s="43">
        <v>0</v>
      </c>
      <c r="CD153" s="11">
        <v>0</v>
      </c>
      <c r="CE153" s="44">
        <f t="shared" si="123"/>
        <v>0</v>
      </c>
      <c r="CF153" s="43">
        <v>0</v>
      </c>
      <c r="CG153" s="11">
        <v>0</v>
      </c>
      <c r="CH153" s="44">
        <f t="shared" si="123"/>
        <v>0</v>
      </c>
      <c r="CI153" s="43">
        <v>0</v>
      </c>
      <c r="CJ153" s="11">
        <v>0</v>
      </c>
      <c r="CK153" s="44">
        <f t="shared" si="123"/>
        <v>0</v>
      </c>
      <c r="CL153" s="43">
        <v>0</v>
      </c>
      <c r="CM153" s="11">
        <v>0</v>
      </c>
      <c r="CN153" s="44">
        <f t="shared" si="116"/>
        <v>0</v>
      </c>
      <c r="CO153" s="43">
        <v>0</v>
      </c>
      <c r="CP153" s="11">
        <v>0</v>
      </c>
      <c r="CQ153" s="44">
        <f t="shared" si="123"/>
        <v>0</v>
      </c>
      <c r="CR153" s="43">
        <v>0</v>
      </c>
      <c r="CS153" s="11">
        <v>0</v>
      </c>
      <c r="CT153" s="44">
        <f t="shared" si="123"/>
        <v>0</v>
      </c>
      <c r="CU153" s="43">
        <v>0</v>
      </c>
      <c r="CV153" s="11">
        <v>0</v>
      </c>
      <c r="CW153" s="44">
        <f t="shared" si="123"/>
        <v>0</v>
      </c>
      <c r="CX153" s="43">
        <v>0</v>
      </c>
      <c r="CY153" s="11">
        <v>0</v>
      </c>
      <c r="CZ153" s="44">
        <f t="shared" si="123"/>
        <v>0</v>
      </c>
      <c r="DA153" s="43">
        <v>0</v>
      </c>
      <c r="DB153" s="11">
        <v>0</v>
      </c>
      <c r="DC153" s="44">
        <f t="shared" si="123"/>
        <v>0</v>
      </c>
      <c r="DD153" s="43">
        <v>484</v>
      </c>
      <c r="DE153" s="11">
        <v>3926.1320000000001</v>
      </c>
      <c r="DF153" s="44">
        <f t="shared" ref="DF153:DF160" si="124">IF(DD153=0,0,DE153/DD153*1000)</f>
        <v>8111.8429752066113</v>
      </c>
      <c r="DG153" s="43">
        <v>0</v>
      </c>
      <c r="DH153" s="11">
        <v>0</v>
      </c>
      <c r="DI153" s="44">
        <f t="shared" si="123"/>
        <v>0</v>
      </c>
      <c r="DJ153" s="6">
        <f t="shared" si="117"/>
        <v>2070</v>
      </c>
      <c r="DK153" s="13">
        <f t="shared" si="118"/>
        <v>22305.171000000002</v>
      </c>
    </row>
    <row r="154" spans="1:115" x14ac:dyDescent="0.25">
      <c r="A154" s="78">
        <v>2020</v>
      </c>
      <c r="B154" s="79" t="s">
        <v>10</v>
      </c>
      <c r="C154" s="43">
        <v>0</v>
      </c>
      <c r="D154" s="11">
        <v>0</v>
      </c>
      <c r="E154" s="44">
        <f t="shared" si="121"/>
        <v>0</v>
      </c>
      <c r="F154" s="43">
        <v>0</v>
      </c>
      <c r="G154" s="11">
        <v>0</v>
      </c>
      <c r="H154" s="44">
        <f t="shared" si="121"/>
        <v>0</v>
      </c>
      <c r="I154" s="43">
        <v>0</v>
      </c>
      <c r="J154" s="11">
        <v>0</v>
      </c>
      <c r="K154" s="44">
        <f t="shared" si="121"/>
        <v>0</v>
      </c>
      <c r="L154" s="43">
        <v>0</v>
      </c>
      <c r="M154" s="11">
        <v>0</v>
      </c>
      <c r="N154" s="44">
        <f t="shared" si="121"/>
        <v>0</v>
      </c>
      <c r="O154" s="43">
        <v>0</v>
      </c>
      <c r="P154" s="11">
        <v>0</v>
      </c>
      <c r="Q154" s="44">
        <f t="shared" si="121"/>
        <v>0</v>
      </c>
      <c r="R154" s="43">
        <v>730.00019999999995</v>
      </c>
      <c r="S154" s="11">
        <v>7853.0069999999996</v>
      </c>
      <c r="T154" s="44">
        <f t="shared" si="121"/>
        <v>10757.540888344962</v>
      </c>
      <c r="U154" s="43">
        <v>0</v>
      </c>
      <c r="V154" s="11">
        <v>0</v>
      </c>
      <c r="W154" s="44">
        <f t="shared" si="122"/>
        <v>0</v>
      </c>
      <c r="X154" s="43">
        <v>0</v>
      </c>
      <c r="Y154" s="11">
        <v>0</v>
      </c>
      <c r="Z154" s="44">
        <f t="shared" si="121"/>
        <v>0</v>
      </c>
      <c r="AA154" s="43">
        <v>0</v>
      </c>
      <c r="AB154" s="11">
        <v>0</v>
      </c>
      <c r="AC154" s="44">
        <f t="shared" si="121"/>
        <v>0</v>
      </c>
      <c r="AD154" s="43">
        <v>0</v>
      </c>
      <c r="AE154" s="11">
        <v>0</v>
      </c>
      <c r="AF154" s="44">
        <f t="shared" si="121"/>
        <v>0</v>
      </c>
      <c r="AG154" s="43">
        <v>0</v>
      </c>
      <c r="AH154" s="11">
        <v>0</v>
      </c>
      <c r="AI154" s="44">
        <f t="shared" si="121"/>
        <v>0</v>
      </c>
      <c r="AJ154" s="43">
        <v>0</v>
      </c>
      <c r="AK154" s="11">
        <v>0</v>
      </c>
      <c r="AL154" s="44">
        <f t="shared" si="121"/>
        <v>0</v>
      </c>
      <c r="AM154" s="43">
        <v>0</v>
      </c>
      <c r="AN154" s="11">
        <v>0</v>
      </c>
      <c r="AO154" s="44">
        <f t="shared" si="121"/>
        <v>0</v>
      </c>
      <c r="AP154" s="43">
        <v>0</v>
      </c>
      <c r="AQ154" s="11">
        <v>0</v>
      </c>
      <c r="AR154" s="44">
        <f t="shared" si="121"/>
        <v>0</v>
      </c>
      <c r="AS154" s="43">
        <v>0</v>
      </c>
      <c r="AT154" s="11">
        <v>0</v>
      </c>
      <c r="AU154" s="44">
        <f t="shared" si="121"/>
        <v>0</v>
      </c>
      <c r="AV154" s="43">
        <v>0</v>
      </c>
      <c r="AW154" s="11">
        <v>0</v>
      </c>
      <c r="AX154" s="44">
        <f t="shared" si="121"/>
        <v>0</v>
      </c>
      <c r="AY154" s="43">
        <v>0</v>
      </c>
      <c r="AZ154" s="11">
        <v>0</v>
      </c>
      <c r="BA154" s="44">
        <f t="shared" si="121"/>
        <v>0</v>
      </c>
      <c r="BB154" s="43">
        <v>200</v>
      </c>
      <c r="BC154" s="11">
        <v>2320.8989999999999</v>
      </c>
      <c r="BD154" s="44">
        <f t="shared" si="121"/>
        <v>11604.495000000001</v>
      </c>
      <c r="BE154" s="43">
        <v>0</v>
      </c>
      <c r="BF154" s="11">
        <v>0</v>
      </c>
      <c r="BG154" s="44">
        <f t="shared" si="121"/>
        <v>0</v>
      </c>
      <c r="BH154" s="43">
        <v>4.5359699999999998</v>
      </c>
      <c r="BI154" s="11">
        <v>78.143000000000001</v>
      </c>
      <c r="BJ154" s="44">
        <f t="shared" si="121"/>
        <v>17227.406706834481</v>
      </c>
      <c r="BK154" s="43">
        <v>0</v>
      </c>
      <c r="BL154" s="11">
        <v>0</v>
      </c>
      <c r="BM154" s="44">
        <f t="shared" si="121"/>
        <v>0</v>
      </c>
      <c r="BN154" s="43">
        <v>0</v>
      </c>
      <c r="BO154" s="11">
        <v>0</v>
      </c>
      <c r="BP154" s="44">
        <f t="shared" si="121"/>
        <v>0</v>
      </c>
      <c r="BQ154" s="43">
        <v>0</v>
      </c>
      <c r="BR154" s="11">
        <v>0</v>
      </c>
      <c r="BS154" s="44">
        <f t="shared" si="121"/>
        <v>0</v>
      </c>
      <c r="BT154" s="43">
        <v>0</v>
      </c>
      <c r="BU154" s="11">
        <v>0</v>
      </c>
      <c r="BV154" s="44">
        <f t="shared" si="123"/>
        <v>0</v>
      </c>
      <c r="BW154" s="43">
        <v>0</v>
      </c>
      <c r="BX154" s="11">
        <v>0</v>
      </c>
      <c r="BY154" s="44">
        <f t="shared" si="123"/>
        <v>0</v>
      </c>
      <c r="BZ154" s="43">
        <v>384</v>
      </c>
      <c r="CA154" s="11">
        <v>3748.5129999999999</v>
      </c>
      <c r="CB154" s="44">
        <f t="shared" si="123"/>
        <v>9761.7526041666661</v>
      </c>
      <c r="CC154" s="43">
        <v>0</v>
      </c>
      <c r="CD154" s="11">
        <v>0</v>
      </c>
      <c r="CE154" s="44">
        <f t="shared" si="123"/>
        <v>0</v>
      </c>
      <c r="CF154" s="43">
        <v>0</v>
      </c>
      <c r="CG154" s="11">
        <v>0</v>
      </c>
      <c r="CH154" s="44">
        <f t="shared" si="123"/>
        <v>0</v>
      </c>
      <c r="CI154" s="43">
        <v>0</v>
      </c>
      <c r="CJ154" s="11">
        <v>0</v>
      </c>
      <c r="CK154" s="44">
        <f t="shared" si="123"/>
        <v>0</v>
      </c>
      <c r="CL154" s="43">
        <v>0</v>
      </c>
      <c r="CM154" s="11">
        <v>0</v>
      </c>
      <c r="CN154" s="44">
        <f t="shared" si="116"/>
        <v>0</v>
      </c>
      <c r="CO154" s="43">
        <v>0</v>
      </c>
      <c r="CP154" s="11">
        <v>0</v>
      </c>
      <c r="CQ154" s="44">
        <f t="shared" si="123"/>
        <v>0</v>
      </c>
      <c r="CR154" s="43">
        <v>0</v>
      </c>
      <c r="CS154" s="11">
        <v>0</v>
      </c>
      <c r="CT154" s="44">
        <f t="shared" si="123"/>
        <v>0</v>
      </c>
      <c r="CU154" s="43">
        <v>0</v>
      </c>
      <c r="CV154" s="11">
        <v>0</v>
      </c>
      <c r="CW154" s="44">
        <f t="shared" si="123"/>
        <v>0</v>
      </c>
      <c r="CX154" s="43">
        <v>0</v>
      </c>
      <c r="CY154" s="11">
        <v>0</v>
      </c>
      <c r="CZ154" s="44">
        <f t="shared" si="123"/>
        <v>0</v>
      </c>
      <c r="DA154" s="43">
        <v>0</v>
      </c>
      <c r="DB154" s="11">
        <v>0</v>
      </c>
      <c r="DC154" s="44">
        <f t="shared" si="123"/>
        <v>0</v>
      </c>
      <c r="DD154" s="43">
        <v>0</v>
      </c>
      <c r="DE154" s="11">
        <v>0</v>
      </c>
      <c r="DF154" s="44">
        <f t="shared" si="124"/>
        <v>0</v>
      </c>
      <c r="DG154" s="43">
        <v>0</v>
      </c>
      <c r="DH154" s="11">
        <v>0</v>
      </c>
      <c r="DI154" s="44">
        <f t="shared" si="123"/>
        <v>0</v>
      </c>
      <c r="DJ154" s="6">
        <f t="shared" si="117"/>
        <v>1318.5361699999999</v>
      </c>
      <c r="DK154" s="13">
        <f t="shared" si="118"/>
        <v>14000.561999999998</v>
      </c>
    </row>
    <row r="155" spans="1:115" x14ac:dyDescent="0.25">
      <c r="A155" s="78">
        <v>2020</v>
      </c>
      <c r="B155" s="79" t="s">
        <v>11</v>
      </c>
      <c r="C155" s="43">
        <v>0</v>
      </c>
      <c r="D155" s="11">
        <v>0</v>
      </c>
      <c r="E155" s="44">
        <f t="shared" si="121"/>
        <v>0</v>
      </c>
      <c r="F155" s="43">
        <v>0</v>
      </c>
      <c r="G155" s="11">
        <v>0</v>
      </c>
      <c r="H155" s="44">
        <f t="shared" si="121"/>
        <v>0</v>
      </c>
      <c r="I155" s="43">
        <v>0</v>
      </c>
      <c r="J155" s="11">
        <v>0</v>
      </c>
      <c r="K155" s="44">
        <f t="shared" si="121"/>
        <v>0</v>
      </c>
      <c r="L155" s="43">
        <v>0</v>
      </c>
      <c r="M155" s="11">
        <v>0</v>
      </c>
      <c r="N155" s="44">
        <f t="shared" si="121"/>
        <v>0</v>
      </c>
      <c r="O155" s="43">
        <v>0</v>
      </c>
      <c r="P155" s="11">
        <v>0</v>
      </c>
      <c r="Q155" s="44">
        <f t="shared" si="121"/>
        <v>0</v>
      </c>
      <c r="R155" s="43">
        <v>1020.52</v>
      </c>
      <c r="S155" s="11">
        <v>11684.003000000001</v>
      </c>
      <c r="T155" s="44">
        <f t="shared" si="121"/>
        <v>11449.068122133815</v>
      </c>
      <c r="U155" s="43">
        <v>0</v>
      </c>
      <c r="V155" s="11">
        <v>0</v>
      </c>
      <c r="W155" s="44">
        <f t="shared" si="122"/>
        <v>0</v>
      </c>
      <c r="X155" s="43">
        <v>0</v>
      </c>
      <c r="Y155" s="11">
        <v>0</v>
      </c>
      <c r="Z155" s="44">
        <f t="shared" si="121"/>
        <v>0</v>
      </c>
      <c r="AA155" s="43">
        <v>0</v>
      </c>
      <c r="AB155" s="11">
        <v>0</v>
      </c>
      <c r="AC155" s="44">
        <f t="shared" si="121"/>
        <v>0</v>
      </c>
      <c r="AD155" s="43">
        <v>0</v>
      </c>
      <c r="AE155" s="11">
        <v>0</v>
      </c>
      <c r="AF155" s="44">
        <f t="shared" si="121"/>
        <v>0</v>
      </c>
      <c r="AG155" s="43">
        <v>0</v>
      </c>
      <c r="AH155" s="11">
        <v>0</v>
      </c>
      <c r="AI155" s="44">
        <f t="shared" si="121"/>
        <v>0</v>
      </c>
      <c r="AJ155" s="43">
        <v>4.8</v>
      </c>
      <c r="AK155" s="11">
        <v>157.738</v>
      </c>
      <c r="AL155" s="44">
        <f t="shared" si="121"/>
        <v>32862.083333333336</v>
      </c>
      <c r="AM155" s="43">
        <v>0</v>
      </c>
      <c r="AN155" s="11">
        <v>0</v>
      </c>
      <c r="AO155" s="44">
        <f t="shared" si="121"/>
        <v>0</v>
      </c>
      <c r="AP155" s="43">
        <v>0</v>
      </c>
      <c r="AQ155" s="11">
        <v>0</v>
      </c>
      <c r="AR155" s="44">
        <f t="shared" si="121"/>
        <v>0</v>
      </c>
      <c r="AS155" s="43">
        <v>0</v>
      </c>
      <c r="AT155" s="11">
        <v>0</v>
      </c>
      <c r="AU155" s="44">
        <f t="shared" si="121"/>
        <v>0</v>
      </c>
      <c r="AV155" s="43">
        <v>0</v>
      </c>
      <c r="AW155" s="11">
        <v>0</v>
      </c>
      <c r="AX155" s="44">
        <f t="shared" si="121"/>
        <v>0</v>
      </c>
      <c r="AY155" s="43">
        <v>0</v>
      </c>
      <c r="AZ155" s="11">
        <v>0</v>
      </c>
      <c r="BA155" s="44">
        <f t="shared" si="121"/>
        <v>0</v>
      </c>
      <c r="BB155" s="43">
        <v>0</v>
      </c>
      <c r="BC155" s="11">
        <v>0</v>
      </c>
      <c r="BD155" s="44">
        <f t="shared" si="121"/>
        <v>0</v>
      </c>
      <c r="BE155" s="43">
        <v>0</v>
      </c>
      <c r="BF155" s="11">
        <v>0</v>
      </c>
      <c r="BG155" s="44">
        <f t="shared" si="121"/>
        <v>0</v>
      </c>
      <c r="BH155" s="43">
        <v>0</v>
      </c>
      <c r="BI155" s="11">
        <v>0</v>
      </c>
      <c r="BJ155" s="44">
        <f t="shared" si="121"/>
        <v>0</v>
      </c>
      <c r="BK155" s="43">
        <v>0</v>
      </c>
      <c r="BL155" s="11">
        <v>0</v>
      </c>
      <c r="BM155" s="44">
        <f t="shared" si="121"/>
        <v>0</v>
      </c>
      <c r="BN155" s="43">
        <v>0</v>
      </c>
      <c r="BO155" s="11">
        <v>0</v>
      </c>
      <c r="BP155" s="44">
        <f t="shared" si="121"/>
        <v>0</v>
      </c>
      <c r="BQ155" s="43">
        <v>0</v>
      </c>
      <c r="BR155" s="11">
        <v>0</v>
      </c>
      <c r="BS155" s="44">
        <f t="shared" si="121"/>
        <v>0</v>
      </c>
      <c r="BT155" s="43">
        <v>0</v>
      </c>
      <c r="BU155" s="11">
        <v>0</v>
      </c>
      <c r="BV155" s="44">
        <f t="shared" si="123"/>
        <v>0</v>
      </c>
      <c r="BW155" s="43">
        <v>0</v>
      </c>
      <c r="BX155" s="11">
        <v>0</v>
      </c>
      <c r="BY155" s="44">
        <f t="shared" si="123"/>
        <v>0</v>
      </c>
      <c r="BZ155" s="43">
        <v>38050.480000000003</v>
      </c>
      <c r="CA155" s="11">
        <v>204412.75700000001</v>
      </c>
      <c r="CB155" s="44">
        <f t="shared" si="123"/>
        <v>5372.1466062977388</v>
      </c>
      <c r="CC155" s="43">
        <v>0</v>
      </c>
      <c r="CD155" s="11">
        <v>0</v>
      </c>
      <c r="CE155" s="44">
        <f t="shared" si="123"/>
        <v>0</v>
      </c>
      <c r="CF155" s="43">
        <v>0</v>
      </c>
      <c r="CG155" s="11">
        <v>0</v>
      </c>
      <c r="CH155" s="44">
        <f t="shared" si="123"/>
        <v>0</v>
      </c>
      <c r="CI155" s="43">
        <v>0</v>
      </c>
      <c r="CJ155" s="11">
        <v>0</v>
      </c>
      <c r="CK155" s="44">
        <f t="shared" si="123"/>
        <v>0</v>
      </c>
      <c r="CL155" s="43">
        <v>0</v>
      </c>
      <c r="CM155" s="11">
        <v>0</v>
      </c>
      <c r="CN155" s="44">
        <f t="shared" si="116"/>
        <v>0</v>
      </c>
      <c r="CO155" s="43">
        <v>0</v>
      </c>
      <c r="CP155" s="11">
        <v>0</v>
      </c>
      <c r="CQ155" s="44">
        <f t="shared" si="123"/>
        <v>0</v>
      </c>
      <c r="CR155" s="43">
        <v>0</v>
      </c>
      <c r="CS155" s="11">
        <v>0</v>
      </c>
      <c r="CT155" s="44">
        <f t="shared" si="123"/>
        <v>0</v>
      </c>
      <c r="CU155" s="43">
        <v>0</v>
      </c>
      <c r="CV155" s="11">
        <v>0</v>
      </c>
      <c r="CW155" s="44">
        <f t="shared" si="123"/>
        <v>0</v>
      </c>
      <c r="CX155" s="43">
        <v>0</v>
      </c>
      <c r="CY155" s="11">
        <v>0</v>
      </c>
      <c r="CZ155" s="44">
        <f t="shared" si="123"/>
        <v>0</v>
      </c>
      <c r="DA155" s="43">
        <v>0</v>
      </c>
      <c r="DB155" s="11">
        <v>0</v>
      </c>
      <c r="DC155" s="44">
        <f t="shared" si="123"/>
        <v>0</v>
      </c>
      <c r="DD155" s="43">
        <v>528</v>
      </c>
      <c r="DE155" s="11">
        <v>4087.4859999999999</v>
      </c>
      <c r="DF155" s="44">
        <f t="shared" si="124"/>
        <v>7741.4507575757571</v>
      </c>
      <c r="DG155" s="43">
        <v>0</v>
      </c>
      <c r="DH155" s="11">
        <v>0</v>
      </c>
      <c r="DI155" s="44">
        <f t="shared" si="123"/>
        <v>0</v>
      </c>
      <c r="DJ155" s="6">
        <f t="shared" si="117"/>
        <v>39603.800000000003</v>
      </c>
      <c r="DK155" s="13">
        <f t="shared" si="118"/>
        <v>220341.98400000003</v>
      </c>
    </row>
    <row r="156" spans="1:115" x14ac:dyDescent="0.25">
      <c r="A156" s="78">
        <v>2020</v>
      </c>
      <c r="B156" s="79" t="s">
        <v>12</v>
      </c>
      <c r="C156" s="43">
        <v>0</v>
      </c>
      <c r="D156" s="11">
        <v>0</v>
      </c>
      <c r="E156" s="44">
        <f t="shared" si="121"/>
        <v>0</v>
      </c>
      <c r="F156" s="43">
        <v>0</v>
      </c>
      <c r="G156" s="11">
        <v>0</v>
      </c>
      <c r="H156" s="44">
        <f t="shared" si="121"/>
        <v>0</v>
      </c>
      <c r="I156" s="43">
        <v>0</v>
      </c>
      <c r="J156" s="11">
        <v>0</v>
      </c>
      <c r="K156" s="44">
        <f t="shared" si="121"/>
        <v>0</v>
      </c>
      <c r="L156" s="96">
        <v>5.0000000000000001E-4</v>
      </c>
      <c r="M156" s="97">
        <v>1.218</v>
      </c>
      <c r="N156" s="98">
        <f t="shared" si="121"/>
        <v>2436000</v>
      </c>
      <c r="O156" s="43">
        <v>0</v>
      </c>
      <c r="P156" s="11">
        <v>0</v>
      </c>
      <c r="Q156" s="44">
        <f t="shared" si="121"/>
        <v>0</v>
      </c>
      <c r="R156" s="43">
        <v>1446.2006000000001</v>
      </c>
      <c r="S156" s="11">
        <v>15343.849</v>
      </c>
      <c r="T156" s="44">
        <f t="shared" si="121"/>
        <v>10609.765339607795</v>
      </c>
      <c r="U156" s="43">
        <v>0</v>
      </c>
      <c r="V156" s="11">
        <v>0</v>
      </c>
      <c r="W156" s="44">
        <f t="shared" si="122"/>
        <v>0</v>
      </c>
      <c r="X156" s="43">
        <v>0</v>
      </c>
      <c r="Y156" s="11">
        <v>0</v>
      </c>
      <c r="Z156" s="44">
        <f t="shared" si="121"/>
        <v>0</v>
      </c>
      <c r="AA156" s="43">
        <v>0</v>
      </c>
      <c r="AB156" s="11">
        <v>0</v>
      </c>
      <c r="AC156" s="44">
        <f t="shared" si="121"/>
        <v>0</v>
      </c>
      <c r="AD156" s="43">
        <v>0</v>
      </c>
      <c r="AE156" s="11">
        <v>0</v>
      </c>
      <c r="AF156" s="44">
        <f t="shared" si="121"/>
        <v>0</v>
      </c>
      <c r="AG156" s="43">
        <v>0</v>
      </c>
      <c r="AH156" s="11">
        <v>0</v>
      </c>
      <c r="AI156" s="44">
        <f t="shared" si="121"/>
        <v>0</v>
      </c>
      <c r="AJ156" s="43">
        <v>0</v>
      </c>
      <c r="AK156" s="11">
        <v>0</v>
      </c>
      <c r="AL156" s="44">
        <f t="shared" si="121"/>
        <v>0</v>
      </c>
      <c r="AM156" s="43">
        <v>0</v>
      </c>
      <c r="AN156" s="11">
        <v>0</v>
      </c>
      <c r="AO156" s="44">
        <f t="shared" si="121"/>
        <v>0</v>
      </c>
      <c r="AP156" s="43">
        <v>0</v>
      </c>
      <c r="AQ156" s="11">
        <v>0</v>
      </c>
      <c r="AR156" s="44">
        <f t="shared" si="121"/>
        <v>0</v>
      </c>
      <c r="AS156" s="43">
        <v>0</v>
      </c>
      <c r="AT156" s="11">
        <v>0</v>
      </c>
      <c r="AU156" s="44">
        <f t="shared" si="121"/>
        <v>0</v>
      </c>
      <c r="AV156" s="43">
        <v>0</v>
      </c>
      <c r="AW156" s="11">
        <v>0</v>
      </c>
      <c r="AX156" s="44">
        <f t="shared" si="121"/>
        <v>0</v>
      </c>
      <c r="AY156" s="43">
        <v>0</v>
      </c>
      <c r="AZ156" s="11">
        <v>0</v>
      </c>
      <c r="BA156" s="44">
        <f t="shared" si="121"/>
        <v>0</v>
      </c>
      <c r="BB156" s="43">
        <v>0</v>
      </c>
      <c r="BC156" s="11">
        <v>0</v>
      </c>
      <c r="BD156" s="44">
        <f t="shared" si="121"/>
        <v>0</v>
      </c>
      <c r="BE156" s="43">
        <v>0</v>
      </c>
      <c r="BF156" s="11">
        <v>0</v>
      </c>
      <c r="BG156" s="44">
        <f t="shared" si="121"/>
        <v>0</v>
      </c>
      <c r="BH156" s="43">
        <v>0</v>
      </c>
      <c r="BI156" s="11">
        <v>0</v>
      </c>
      <c r="BJ156" s="44">
        <f t="shared" si="121"/>
        <v>0</v>
      </c>
      <c r="BK156" s="43">
        <v>0</v>
      </c>
      <c r="BL156" s="11">
        <v>0</v>
      </c>
      <c r="BM156" s="44">
        <f t="shared" si="121"/>
        <v>0</v>
      </c>
      <c r="BN156" s="43">
        <v>0</v>
      </c>
      <c r="BO156" s="11">
        <v>0</v>
      </c>
      <c r="BP156" s="44">
        <f t="shared" si="121"/>
        <v>0</v>
      </c>
      <c r="BQ156" s="43">
        <v>0</v>
      </c>
      <c r="BR156" s="11">
        <v>0</v>
      </c>
      <c r="BS156" s="44">
        <f t="shared" si="121"/>
        <v>0</v>
      </c>
      <c r="BT156" s="43">
        <v>0</v>
      </c>
      <c r="BU156" s="11">
        <v>0</v>
      </c>
      <c r="BV156" s="44">
        <f t="shared" si="123"/>
        <v>0</v>
      </c>
      <c r="BW156" s="43">
        <v>0</v>
      </c>
      <c r="BX156" s="11">
        <v>0</v>
      </c>
      <c r="BY156" s="44">
        <f t="shared" si="123"/>
        <v>0</v>
      </c>
      <c r="BZ156" s="43">
        <v>0</v>
      </c>
      <c r="CA156" s="11">
        <v>0</v>
      </c>
      <c r="CB156" s="44">
        <f t="shared" si="123"/>
        <v>0</v>
      </c>
      <c r="CC156" s="96">
        <v>25406.224999999999</v>
      </c>
      <c r="CD156" s="97">
        <v>124267.264</v>
      </c>
      <c r="CE156" s="44">
        <f t="shared" si="123"/>
        <v>4891.2132361261856</v>
      </c>
      <c r="CF156" s="43">
        <v>0</v>
      </c>
      <c r="CG156" s="11">
        <v>0</v>
      </c>
      <c r="CH156" s="44">
        <f t="shared" si="123"/>
        <v>0</v>
      </c>
      <c r="CI156" s="43">
        <v>0</v>
      </c>
      <c r="CJ156" s="11">
        <v>0</v>
      </c>
      <c r="CK156" s="44">
        <f t="shared" si="123"/>
        <v>0</v>
      </c>
      <c r="CL156" s="43">
        <v>0</v>
      </c>
      <c r="CM156" s="11">
        <v>0</v>
      </c>
      <c r="CN156" s="44">
        <f t="shared" si="116"/>
        <v>0</v>
      </c>
      <c r="CO156" s="43">
        <v>0</v>
      </c>
      <c r="CP156" s="11">
        <v>0</v>
      </c>
      <c r="CQ156" s="44">
        <f t="shared" si="123"/>
        <v>0</v>
      </c>
      <c r="CR156" s="43">
        <v>0</v>
      </c>
      <c r="CS156" s="11">
        <v>0</v>
      </c>
      <c r="CT156" s="44">
        <f t="shared" si="123"/>
        <v>0</v>
      </c>
      <c r="CU156" s="43">
        <v>0</v>
      </c>
      <c r="CV156" s="11">
        <v>0</v>
      </c>
      <c r="CW156" s="44">
        <f t="shared" si="123"/>
        <v>0</v>
      </c>
      <c r="CX156" s="43">
        <v>0</v>
      </c>
      <c r="CY156" s="11">
        <v>0</v>
      </c>
      <c r="CZ156" s="44">
        <f t="shared" si="123"/>
        <v>0</v>
      </c>
      <c r="DA156" s="43">
        <v>0</v>
      </c>
      <c r="DB156" s="11">
        <v>0</v>
      </c>
      <c r="DC156" s="44">
        <f t="shared" si="123"/>
        <v>0</v>
      </c>
      <c r="DD156" s="43">
        <v>0</v>
      </c>
      <c r="DE156" s="11">
        <v>0</v>
      </c>
      <c r="DF156" s="44">
        <f t="shared" si="124"/>
        <v>0</v>
      </c>
      <c r="DG156" s="43">
        <v>0</v>
      </c>
      <c r="DH156" s="11">
        <v>0</v>
      </c>
      <c r="DI156" s="44">
        <f t="shared" si="123"/>
        <v>0</v>
      </c>
      <c r="DJ156" s="6">
        <f t="shared" si="117"/>
        <v>26852.426099999997</v>
      </c>
      <c r="DK156" s="13">
        <f t="shared" si="118"/>
        <v>139612.33100000001</v>
      </c>
    </row>
    <row r="157" spans="1:115" x14ac:dyDescent="0.25">
      <c r="A157" s="78">
        <v>2020</v>
      </c>
      <c r="B157" s="79" t="s">
        <v>13</v>
      </c>
      <c r="C157" s="43">
        <v>0</v>
      </c>
      <c r="D157" s="11">
        <v>0</v>
      </c>
      <c r="E157" s="44">
        <f t="shared" si="121"/>
        <v>0</v>
      </c>
      <c r="F157" s="43">
        <v>0</v>
      </c>
      <c r="G157" s="11">
        <v>0</v>
      </c>
      <c r="H157" s="44">
        <f t="shared" si="121"/>
        <v>0</v>
      </c>
      <c r="I157" s="43">
        <v>0</v>
      </c>
      <c r="J157" s="11">
        <v>0</v>
      </c>
      <c r="K157" s="44">
        <f t="shared" si="121"/>
        <v>0</v>
      </c>
      <c r="L157" s="43">
        <v>0</v>
      </c>
      <c r="M157" s="11">
        <v>0</v>
      </c>
      <c r="N157" s="44">
        <f t="shared" si="121"/>
        <v>0</v>
      </c>
      <c r="O157" s="43">
        <v>0</v>
      </c>
      <c r="P157" s="11">
        <v>0</v>
      </c>
      <c r="Q157" s="44">
        <f t="shared" si="121"/>
        <v>0</v>
      </c>
      <c r="R157" s="99">
        <v>622.59199999999998</v>
      </c>
      <c r="S157" s="100">
        <v>6105.4960000000001</v>
      </c>
      <c r="T157" s="44">
        <f t="shared" si="121"/>
        <v>9806.5763774671068</v>
      </c>
      <c r="U157" s="43">
        <v>0</v>
      </c>
      <c r="V157" s="11">
        <v>0</v>
      </c>
      <c r="W157" s="44">
        <f t="shared" si="122"/>
        <v>0</v>
      </c>
      <c r="X157" s="43">
        <v>0</v>
      </c>
      <c r="Y157" s="11">
        <v>0</v>
      </c>
      <c r="Z157" s="44">
        <f t="shared" si="121"/>
        <v>0</v>
      </c>
      <c r="AA157" s="43">
        <v>0</v>
      </c>
      <c r="AB157" s="11">
        <v>0</v>
      </c>
      <c r="AC157" s="44">
        <f t="shared" si="121"/>
        <v>0</v>
      </c>
      <c r="AD157" s="43">
        <v>0</v>
      </c>
      <c r="AE157" s="11">
        <v>0</v>
      </c>
      <c r="AF157" s="44">
        <f t="shared" si="121"/>
        <v>0</v>
      </c>
      <c r="AG157" s="43">
        <v>0</v>
      </c>
      <c r="AH157" s="11">
        <v>0</v>
      </c>
      <c r="AI157" s="44">
        <f t="shared" si="121"/>
        <v>0</v>
      </c>
      <c r="AJ157" s="43">
        <v>0</v>
      </c>
      <c r="AK157" s="11">
        <v>0</v>
      </c>
      <c r="AL157" s="44">
        <f t="shared" si="121"/>
        <v>0</v>
      </c>
      <c r="AM157" s="43">
        <v>0</v>
      </c>
      <c r="AN157" s="11">
        <v>0</v>
      </c>
      <c r="AO157" s="44">
        <f t="shared" si="121"/>
        <v>0</v>
      </c>
      <c r="AP157" s="43">
        <v>0</v>
      </c>
      <c r="AQ157" s="11">
        <v>0</v>
      </c>
      <c r="AR157" s="44">
        <f t="shared" si="121"/>
        <v>0</v>
      </c>
      <c r="AS157" s="43">
        <v>0</v>
      </c>
      <c r="AT157" s="11">
        <v>0</v>
      </c>
      <c r="AU157" s="44">
        <f t="shared" si="121"/>
        <v>0</v>
      </c>
      <c r="AV157" s="43">
        <v>0</v>
      </c>
      <c r="AW157" s="11">
        <v>0</v>
      </c>
      <c r="AX157" s="44">
        <f t="shared" si="121"/>
        <v>0</v>
      </c>
      <c r="AY157" s="43">
        <v>0</v>
      </c>
      <c r="AZ157" s="11">
        <v>0</v>
      </c>
      <c r="BA157" s="44">
        <f t="shared" si="121"/>
        <v>0</v>
      </c>
      <c r="BB157" s="43">
        <v>0</v>
      </c>
      <c r="BC157" s="11">
        <v>0</v>
      </c>
      <c r="BD157" s="44">
        <f t="shared" si="121"/>
        <v>0</v>
      </c>
      <c r="BE157" s="43">
        <v>0</v>
      </c>
      <c r="BF157" s="11">
        <v>0</v>
      </c>
      <c r="BG157" s="44">
        <f t="shared" si="121"/>
        <v>0</v>
      </c>
      <c r="BH157" s="43">
        <v>0</v>
      </c>
      <c r="BI157" s="11">
        <v>0</v>
      </c>
      <c r="BJ157" s="44">
        <f t="shared" si="121"/>
        <v>0</v>
      </c>
      <c r="BK157" s="43">
        <v>0</v>
      </c>
      <c r="BL157" s="11">
        <v>0</v>
      </c>
      <c r="BM157" s="44">
        <f t="shared" si="121"/>
        <v>0</v>
      </c>
      <c r="BN157" s="43">
        <v>0</v>
      </c>
      <c r="BO157" s="11">
        <v>0</v>
      </c>
      <c r="BP157" s="44">
        <f t="shared" si="121"/>
        <v>0</v>
      </c>
      <c r="BQ157" s="43">
        <v>0</v>
      </c>
      <c r="BR157" s="11">
        <v>0</v>
      </c>
      <c r="BS157" s="44">
        <f t="shared" si="121"/>
        <v>0</v>
      </c>
      <c r="BT157" s="43">
        <v>0</v>
      </c>
      <c r="BU157" s="11">
        <v>0</v>
      </c>
      <c r="BV157" s="44">
        <f t="shared" si="123"/>
        <v>0</v>
      </c>
      <c r="BW157" s="43">
        <v>0</v>
      </c>
      <c r="BX157" s="11">
        <v>0</v>
      </c>
      <c r="BY157" s="44">
        <f t="shared" si="123"/>
        <v>0</v>
      </c>
      <c r="BZ157" s="99">
        <v>15958.98</v>
      </c>
      <c r="CA157" s="100">
        <v>88987.865000000005</v>
      </c>
      <c r="CB157" s="44">
        <f t="shared" si="123"/>
        <v>5576.037127686106</v>
      </c>
      <c r="CC157" s="99">
        <v>16430</v>
      </c>
      <c r="CD157" s="100">
        <v>88529.319000000003</v>
      </c>
      <c r="CE157" s="44">
        <f t="shared" si="123"/>
        <v>5388.2726110772983</v>
      </c>
      <c r="CF157" s="43">
        <v>0</v>
      </c>
      <c r="CG157" s="11">
        <v>0</v>
      </c>
      <c r="CH157" s="44">
        <f t="shared" si="123"/>
        <v>0</v>
      </c>
      <c r="CI157" s="43">
        <v>0</v>
      </c>
      <c r="CJ157" s="11">
        <v>0</v>
      </c>
      <c r="CK157" s="44">
        <f t="shared" si="123"/>
        <v>0</v>
      </c>
      <c r="CL157" s="43">
        <v>0</v>
      </c>
      <c r="CM157" s="11">
        <v>0</v>
      </c>
      <c r="CN157" s="44">
        <f t="shared" si="116"/>
        <v>0</v>
      </c>
      <c r="CO157" s="43">
        <v>0</v>
      </c>
      <c r="CP157" s="11">
        <v>0</v>
      </c>
      <c r="CQ157" s="44">
        <f t="shared" si="123"/>
        <v>0</v>
      </c>
      <c r="CR157" s="43">
        <v>0</v>
      </c>
      <c r="CS157" s="11">
        <v>0</v>
      </c>
      <c r="CT157" s="44">
        <f t="shared" si="123"/>
        <v>0</v>
      </c>
      <c r="CU157" s="43">
        <v>0</v>
      </c>
      <c r="CV157" s="11">
        <v>0</v>
      </c>
      <c r="CW157" s="44">
        <f t="shared" si="123"/>
        <v>0</v>
      </c>
      <c r="CX157" s="43">
        <v>0</v>
      </c>
      <c r="CY157" s="11">
        <v>0</v>
      </c>
      <c r="CZ157" s="44">
        <f t="shared" si="123"/>
        <v>0</v>
      </c>
      <c r="DA157" s="43">
        <v>0</v>
      </c>
      <c r="DB157" s="11">
        <v>0</v>
      </c>
      <c r="DC157" s="44">
        <f t="shared" si="123"/>
        <v>0</v>
      </c>
      <c r="DD157" s="99">
        <v>550</v>
      </c>
      <c r="DE157" s="100">
        <v>4157.5330000000004</v>
      </c>
      <c r="DF157" s="44">
        <f t="shared" si="124"/>
        <v>7559.1509090909103</v>
      </c>
      <c r="DG157" s="43">
        <v>0</v>
      </c>
      <c r="DH157" s="11">
        <v>0</v>
      </c>
      <c r="DI157" s="44">
        <f t="shared" si="123"/>
        <v>0</v>
      </c>
      <c r="DJ157" s="6">
        <f t="shared" si="117"/>
        <v>33561.572</v>
      </c>
      <c r="DK157" s="13">
        <f t="shared" si="118"/>
        <v>187780.21299999999</v>
      </c>
    </row>
    <row r="158" spans="1:115" x14ac:dyDescent="0.25">
      <c r="A158" s="78">
        <v>2020</v>
      </c>
      <c r="B158" s="79" t="s">
        <v>14</v>
      </c>
      <c r="C158" s="43">
        <v>0</v>
      </c>
      <c r="D158" s="11">
        <v>0</v>
      </c>
      <c r="E158" s="44">
        <f t="shared" si="121"/>
        <v>0</v>
      </c>
      <c r="F158" s="43">
        <v>0</v>
      </c>
      <c r="G158" s="11">
        <v>0</v>
      </c>
      <c r="H158" s="44">
        <f t="shared" si="121"/>
        <v>0</v>
      </c>
      <c r="I158" s="43">
        <v>0</v>
      </c>
      <c r="J158" s="11">
        <v>0</v>
      </c>
      <c r="K158" s="44">
        <f t="shared" si="121"/>
        <v>0</v>
      </c>
      <c r="L158" s="43">
        <v>0</v>
      </c>
      <c r="M158" s="11">
        <v>0</v>
      </c>
      <c r="N158" s="44">
        <f t="shared" si="121"/>
        <v>0</v>
      </c>
      <c r="O158" s="43">
        <v>0</v>
      </c>
      <c r="P158" s="11">
        <v>0</v>
      </c>
      <c r="Q158" s="44">
        <f t="shared" si="121"/>
        <v>0</v>
      </c>
      <c r="R158" s="101">
        <v>1181.8</v>
      </c>
      <c r="S158" s="4">
        <v>12171.804</v>
      </c>
      <c r="T158" s="44">
        <f t="shared" si="121"/>
        <v>10299.377221188019</v>
      </c>
      <c r="U158" s="43">
        <v>0</v>
      </c>
      <c r="V158" s="11">
        <v>0</v>
      </c>
      <c r="W158" s="44">
        <f t="shared" si="122"/>
        <v>0</v>
      </c>
      <c r="X158" s="43">
        <v>0</v>
      </c>
      <c r="Y158" s="11">
        <v>0</v>
      </c>
      <c r="Z158" s="44">
        <f t="shared" si="121"/>
        <v>0</v>
      </c>
      <c r="AA158" s="43">
        <v>0</v>
      </c>
      <c r="AB158" s="11">
        <v>0</v>
      </c>
      <c r="AC158" s="44">
        <f t="shared" si="121"/>
        <v>0</v>
      </c>
      <c r="AD158" s="43">
        <v>0</v>
      </c>
      <c r="AE158" s="11">
        <v>0</v>
      </c>
      <c r="AF158" s="44">
        <f t="shared" si="121"/>
        <v>0</v>
      </c>
      <c r="AG158" s="43">
        <v>0</v>
      </c>
      <c r="AH158" s="11">
        <v>0</v>
      </c>
      <c r="AI158" s="44">
        <f t="shared" si="121"/>
        <v>0</v>
      </c>
      <c r="AJ158" s="43">
        <v>0</v>
      </c>
      <c r="AK158" s="11">
        <v>0</v>
      </c>
      <c r="AL158" s="44">
        <f t="shared" si="121"/>
        <v>0</v>
      </c>
      <c r="AM158" s="43">
        <v>0</v>
      </c>
      <c r="AN158" s="11">
        <v>0</v>
      </c>
      <c r="AO158" s="44">
        <f t="shared" si="121"/>
        <v>0</v>
      </c>
      <c r="AP158" s="43">
        <v>0</v>
      </c>
      <c r="AQ158" s="11">
        <v>0</v>
      </c>
      <c r="AR158" s="44">
        <f t="shared" si="121"/>
        <v>0</v>
      </c>
      <c r="AS158" s="43">
        <v>0</v>
      </c>
      <c r="AT158" s="11">
        <v>0</v>
      </c>
      <c r="AU158" s="44">
        <f t="shared" si="121"/>
        <v>0</v>
      </c>
      <c r="AV158" s="43">
        <v>0</v>
      </c>
      <c r="AW158" s="11">
        <v>0</v>
      </c>
      <c r="AX158" s="44">
        <f t="shared" si="121"/>
        <v>0</v>
      </c>
      <c r="AY158" s="43">
        <v>0</v>
      </c>
      <c r="AZ158" s="11">
        <v>0</v>
      </c>
      <c r="BA158" s="44">
        <f t="shared" si="121"/>
        <v>0</v>
      </c>
      <c r="BB158" s="43">
        <v>0</v>
      </c>
      <c r="BC158" s="11">
        <v>0</v>
      </c>
      <c r="BD158" s="44">
        <f t="shared" si="121"/>
        <v>0</v>
      </c>
      <c r="BE158" s="43">
        <v>0</v>
      </c>
      <c r="BF158" s="11">
        <v>0</v>
      </c>
      <c r="BG158" s="44">
        <f t="shared" si="121"/>
        <v>0</v>
      </c>
      <c r="BH158" s="43">
        <v>0</v>
      </c>
      <c r="BI158" s="11">
        <v>0</v>
      </c>
      <c r="BJ158" s="44">
        <f t="shared" si="121"/>
        <v>0</v>
      </c>
      <c r="BK158" s="43">
        <v>0</v>
      </c>
      <c r="BL158" s="11">
        <v>0</v>
      </c>
      <c r="BM158" s="44">
        <f t="shared" si="121"/>
        <v>0</v>
      </c>
      <c r="BN158" s="43">
        <v>0</v>
      </c>
      <c r="BO158" s="11">
        <v>0</v>
      </c>
      <c r="BP158" s="44">
        <f t="shared" si="121"/>
        <v>0</v>
      </c>
      <c r="BQ158" s="43">
        <v>0</v>
      </c>
      <c r="BR158" s="11">
        <v>0</v>
      </c>
      <c r="BS158" s="44">
        <f t="shared" si="121"/>
        <v>0</v>
      </c>
      <c r="BT158" s="43">
        <v>0</v>
      </c>
      <c r="BU158" s="11">
        <v>0</v>
      </c>
      <c r="BV158" s="44">
        <f t="shared" si="123"/>
        <v>0</v>
      </c>
      <c r="BW158" s="43">
        <v>0</v>
      </c>
      <c r="BX158" s="11">
        <v>0</v>
      </c>
      <c r="BY158" s="44">
        <f t="shared" si="123"/>
        <v>0</v>
      </c>
      <c r="BZ158" s="101">
        <v>12030</v>
      </c>
      <c r="CA158" s="4">
        <v>68759.278000000006</v>
      </c>
      <c r="CB158" s="44">
        <f t="shared" si="123"/>
        <v>5715.6507065669166</v>
      </c>
      <c r="CC158" s="101">
        <v>50200</v>
      </c>
      <c r="CD158" s="4">
        <v>294647.31300000002</v>
      </c>
      <c r="CE158" s="44">
        <f t="shared" si="123"/>
        <v>5869.4683864541839</v>
      </c>
      <c r="CF158" s="43">
        <v>0</v>
      </c>
      <c r="CG158" s="11">
        <v>0</v>
      </c>
      <c r="CH158" s="44">
        <f t="shared" si="123"/>
        <v>0</v>
      </c>
      <c r="CI158" s="43">
        <v>0</v>
      </c>
      <c r="CJ158" s="11">
        <v>0</v>
      </c>
      <c r="CK158" s="44">
        <f t="shared" si="123"/>
        <v>0</v>
      </c>
      <c r="CL158" s="43">
        <v>0</v>
      </c>
      <c r="CM158" s="11">
        <v>0</v>
      </c>
      <c r="CN158" s="44">
        <f t="shared" si="116"/>
        <v>0</v>
      </c>
      <c r="CO158" s="43">
        <v>0</v>
      </c>
      <c r="CP158" s="11">
        <v>0</v>
      </c>
      <c r="CQ158" s="44">
        <f t="shared" si="123"/>
        <v>0</v>
      </c>
      <c r="CR158" s="43">
        <v>0</v>
      </c>
      <c r="CS158" s="11">
        <v>0</v>
      </c>
      <c r="CT158" s="44">
        <f t="shared" si="123"/>
        <v>0</v>
      </c>
      <c r="CU158" s="43">
        <v>0</v>
      </c>
      <c r="CV158" s="11">
        <v>0</v>
      </c>
      <c r="CW158" s="44">
        <f t="shared" si="123"/>
        <v>0</v>
      </c>
      <c r="CX158" s="43">
        <v>0</v>
      </c>
      <c r="CY158" s="11">
        <v>0</v>
      </c>
      <c r="CZ158" s="44">
        <f t="shared" si="123"/>
        <v>0</v>
      </c>
      <c r="DA158" s="101">
        <v>5.6000000000000006E-4</v>
      </c>
      <c r="DB158" s="4">
        <v>0.72199999999999998</v>
      </c>
      <c r="DC158" s="44">
        <f t="shared" si="123"/>
        <v>1289285.7142857141</v>
      </c>
      <c r="DD158" s="101">
        <v>704</v>
      </c>
      <c r="DE158" s="4">
        <v>5741.299</v>
      </c>
      <c r="DF158" s="44">
        <f t="shared" si="124"/>
        <v>8155.254261363636</v>
      </c>
      <c r="DG158" s="43">
        <v>0</v>
      </c>
      <c r="DH158" s="11">
        <v>0</v>
      </c>
      <c r="DI158" s="44">
        <f t="shared" si="123"/>
        <v>0</v>
      </c>
      <c r="DJ158" s="6">
        <f t="shared" si="117"/>
        <v>64115.800560000003</v>
      </c>
      <c r="DK158" s="13">
        <f t="shared" si="118"/>
        <v>381320.41600000003</v>
      </c>
    </row>
    <row r="159" spans="1:115" x14ac:dyDescent="0.25">
      <c r="A159" s="78">
        <v>2020</v>
      </c>
      <c r="B159" s="44" t="s">
        <v>15</v>
      </c>
      <c r="C159" s="43">
        <v>0</v>
      </c>
      <c r="D159" s="11">
        <v>0</v>
      </c>
      <c r="E159" s="44">
        <f t="shared" si="121"/>
        <v>0</v>
      </c>
      <c r="F159" s="43">
        <v>0</v>
      </c>
      <c r="G159" s="11">
        <v>0</v>
      </c>
      <c r="H159" s="44">
        <f t="shared" si="121"/>
        <v>0</v>
      </c>
      <c r="I159" s="43">
        <v>0</v>
      </c>
      <c r="J159" s="11">
        <v>0</v>
      </c>
      <c r="K159" s="44">
        <f t="shared" si="121"/>
        <v>0</v>
      </c>
      <c r="L159" s="43">
        <v>0</v>
      </c>
      <c r="M159" s="11">
        <v>0</v>
      </c>
      <c r="N159" s="44">
        <f t="shared" si="121"/>
        <v>0</v>
      </c>
      <c r="O159" s="43">
        <v>0</v>
      </c>
      <c r="P159" s="11">
        <v>0</v>
      </c>
      <c r="Q159" s="44">
        <f t="shared" si="121"/>
        <v>0</v>
      </c>
      <c r="R159" s="102">
        <v>2351.8359999999998</v>
      </c>
      <c r="S159" s="103">
        <v>20960.994999999999</v>
      </c>
      <c r="T159" s="44">
        <f t="shared" si="121"/>
        <v>8912.6091275071904</v>
      </c>
      <c r="U159" s="43">
        <v>0</v>
      </c>
      <c r="V159" s="11">
        <v>0</v>
      </c>
      <c r="W159" s="44">
        <f t="shared" si="122"/>
        <v>0</v>
      </c>
      <c r="X159" s="43">
        <v>0</v>
      </c>
      <c r="Y159" s="11">
        <v>0</v>
      </c>
      <c r="Z159" s="44">
        <f t="shared" si="121"/>
        <v>0</v>
      </c>
      <c r="AA159" s="43">
        <v>0</v>
      </c>
      <c r="AB159" s="11">
        <v>0</v>
      </c>
      <c r="AC159" s="44">
        <f t="shared" si="121"/>
        <v>0</v>
      </c>
      <c r="AD159" s="43">
        <v>0</v>
      </c>
      <c r="AE159" s="11">
        <v>0</v>
      </c>
      <c r="AF159" s="44">
        <f t="shared" si="121"/>
        <v>0</v>
      </c>
      <c r="AG159" s="43">
        <v>0</v>
      </c>
      <c r="AH159" s="11">
        <v>0</v>
      </c>
      <c r="AI159" s="44">
        <f t="shared" si="121"/>
        <v>0</v>
      </c>
      <c r="AJ159" s="43">
        <v>0</v>
      </c>
      <c r="AK159" s="11">
        <v>0</v>
      </c>
      <c r="AL159" s="44">
        <f t="shared" si="121"/>
        <v>0</v>
      </c>
      <c r="AM159" s="43">
        <v>0</v>
      </c>
      <c r="AN159" s="11">
        <v>0</v>
      </c>
      <c r="AO159" s="44">
        <f t="shared" si="121"/>
        <v>0</v>
      </c>
      <c r="AP159" s="43">
        <v>0</v>
      </c>
      <c r="AQ159" s="11">
        <v>0</v>
      </c>
      <c r="AR159" s="44">
        <f t="shared" si="121"/>
        <v>0</v>
      </c>
      <c r="AS159" s="43">
        <v>0</v>
      </c>
      <c r="AT159" s="11">
        <v>0</v>
      </c>
      <c r="AU159" s="44">
        <f t="shared" si="121"/>
        <v>0</v>
      </c>
      <c r="AV159" s="43">
        <v>0</v>
      </c>
      <c r="AW159" s="11">
        <v>0</v>
      </c>
      <c r="AX159" s="44">
        <f t="shared" si="121"/>
        <v>0</v>
      </c>
      <c r="AY159" s="43">
        <v>0</v>
      </c>
      <c r="AZ159" s="11">
        <v>0</v>
      </c>
      <c r="BA159" s="44">
        <f t="shared" si="121"/>
        <v>0</v>
      </c>
      <c r="BB159" s="43">
        <v>0</v>
      </c>
      <c r="BC159" s="11">
        <v>0</v>
      </c>
      <c r="BD159" s="44">
        <f t="shared" si="121"/>
        <v>0</v>
      </c>
      <c r="BE159" s="43">
        <v>0</v>
      </c>
      <c r="BF159" s="11">
        <v>0</v>
      </c>
      <c r="BG159" s="44">
        <f t="shared" si="121"/>
        <v>0</v>
      </c>
      <c r="BH159" s="43">
        <v>0</v>
      </c>
      <c r="BI159" s="11">
        <v>0</v>
      </c>
      <c r="BJ159" s="44">
        <f t="shared" si="121"/>
        <v>0</v>
      </c>
      <c r="BK159" s="43">
        <v>0</v>
      </c>
      <c r="BL159" s="11">
        <v>0</v>
      </c>
      <c r="BM159" s="44">
        <f t="shared" si="121"/>
        <v>0</v>
      </c>
      <c r="BN159" s="43">
        <v>0</v>
      </c>
      <c r="BO159" s="11">
        <v>0</v>
      </c>
      <c r="BP159" s="44">
        <f t="shared" si="121"/>
        <v>0</v>
      </c>
      <c r="BQ159" s="102">
        <v>6.2E-4</v>
      </c>
      <c r="BR159" s="103">
        <v>0.40300000000000002</v>
      </c>
      <c r="BS159" s="98">
        <f t="shared" si="121"/>
        <v>650000</v>
      </c>
      <c r="BT159" s="43">
        <v>0</v>
      </c>
      <c r="BU159" s="11">
        <v>0</v>
      </c>
      <c r="BV159" s="44">
        <f t="shared" si="123"/>
        <v>0</v>
      </c>
      <c r="BW159" s="43">
        <v>0</v>
      </c>
      <c r="BX159" s="11">
        <v>0</v>
      </c>
      <c r="BY159" s="44">
        <f t="shared" si="123"/>
        <v>0</v>
      </c>
      <c r="BZ159" s="102">
        <v>27453.4</v>
      </c>
      <c r="CA159" s="103">
        <v>151827.12899999999</v>
      </c>
      <c r="CB159" s="44">
        <f t="shared" si="123"/>
        <v>5530.3579520205139</v>
      </c>
      <c r="CC159" s="43">
        <v>0</v>
      </c>
      <c r="CD159" s="11">
        <v>0</v>
      </c>
      <c r="CE159" s="44">
        <f t="shared" si="123"/>
        <v>0</v>
      </c>
      <c r="CF159" s="43">
        <v>0</v>
      </c>
      <c r="CG159" s="11">
        <v>0</v>
      </c>
      <c r="CH159" s="44">
        <f t="shared" si="123"/>
        <v>0</v>
      </c>
      <c r="CI159" s="102">
        <v>5000</v>
      </c>
      <c r="CJ159" s="103">
        <v>24637.913</v>
      </c>
      <c r="CK159" s="44">
        <f t="shared" si="123"/>
        <v>4927.5825999999997</v>
      </c>
      <c r="CL159" s="43">
        <v>0</v>
      </c>
      <c r="CM159" s="11">
        <v>0</v>
      </c>
      <c r="CN159" s="44">
        <f t="shared" si="116"/>
        <v>0</v>
      </c>
      <c r="CO159" s="43">
        <v>0</v>
      </c>
      <c r="CP159" s="11">
        <v>0</v>
      </c>
      <c r="CQ159" s="44">
        <f t="shared" si="123"/>
        <v>0</v>
      </c>
      <c r="CR159" s="43">
        <v>0</v>
      </c>
      <c r="CS159" s="11">
        <v>0</v>
      </c>
      <c r="CT159" s="44">
        <f t="shared" si="123"/>
        <v>0</v>
      </c>
      <c r="CU159" s="43">
        <v>0</v>
      </c>
      <c r="CV159" s="11">
        <v>0</v>
      </c>
      <c r="CW159" s="44">
        <f t="shared" si="123"/>
        <v>0</v>
      </c>
      <c r="CX159" s="43">
        <v>0</v>
      </c>
      <c r="CY159" s="11">
        <v>0</v>
      </c>
      <c r="CZ159" s="44">
        <f t="shared" si="123"/>
        <v>0</v>
      </c>
      <c r="DA159" s="102">
        <v>0.03</v>
      </c>
      <c r="DB159" s="103">
        <v>3.0329999999999999</v>
      </c>
      <c r="DC159" s="44">
        <f t="shared" si="123"/>
        <v>101100</v>
      </c>
      <c r="DD159" s="102">
        <v>550</v>
      </c>
      <c r="DE159" s="103">
        <v>4689.22</v>
      </c>
      <c r="DF159" s="44">
        <f t="shared" si="124"/>
        <v>8525.8545454545456</v>
      </c>
      <c r="DG159" s="43">
        <v>0</v>
      </c>
      <c r="DH159" s="11">
        <v>0</v>
      </c>
      <c r="DI159" s="44">
        <f t="shared" si="123"/>
        <v>0</v>
      </c>
      <c r="DJ159" s="6">
        <f t="shared" si="117"/>
        <v>35355.266619999995</v>
      </c>
      <c r="DK159" s="13">
        <f t="shared" si="118"/>
        <v>202118.69299999997</v>
      </c>
    </row>
    <row r="160" spans="1:115" x14ac:dyDescent="0.25">
      <c r="A160" s="78">
        <v>2020</v>
      </c>
      <c r="B160" s="79" t="s">
        <v>16</v>
      </c>
      <c r="C160" s="43">
        <v>0</v>
      </c>
      <c r="D160" s="11">
        <v>0</v>
      </c>
      <c r="E160" s="44">
        <f t="shared" si="121"/>
        <v>0</v>
      </c>
      <c r="F160" s="43">
        <v>0</v>
      </c>
      <c r="G160" s="11">
        <v>0</v>
      </c>
      <c r="H160" s="44">
        <f t="shared" si="121"/>
        <v>0</v>
      </c>
      <c r="I160" s="43">
        <v>0</v>
      </c>
      <c r="J160" s="11">
        <v>0</v>
      </c>
      <c r="K160" s="44">
        <f t="shared" si="121"/>
        <v>0</v>
      </c>
      <c r="L160" s="43">
        <v>0</v>
      </c>
      <c r="M160" s="11">
        <v>0</v>
      </c>
      <c r="N160" s="44">
        <f t="shared" si="121"/>
        <v>0</v>
      </c>
      <c r="O160" s="43">
        <v>0</v>
      </c>
      <c r="P160" s="11">
        <v>0</v>
      </c>
      <c r="Q160" s="44">
        <f t="shared" si="121"/>
        <v>0</v>
      </c>
      <c r="R160" s="104">
        <v>1777.8779999999999</v>
      </c>
      <c r="S160" s="105">
        <v>16765.022000000001</v>
      </c>
      <c r="T160" s="44">
        <f t="shared" si="121"/>
        <v>9429.7932704043815</v>
      </c>
      <c r="U160" s="43">
        <v>0</v>
      </c>
      <c r="V160" s="11">
        <v>0</v>
      </c>
      <c r="W160" s="44">
        <f t="shared" si="122"/>
        <v>0</v>
      </c>
      <c r="X160" s="43">
        <v>0</v>
      </c>
      <c r="Y160" s="11">
        <v>0</v>
      </c>
      <c r="Z160" s="44">
        <f t="shared" si="121"/>
        <v>0</v>
      </c>
      <c r="AA160" s="43">
        <v>0</v>
      </c>
      <c r="AB160" s="11">
        <v>0</v>
      </c>
      <c r="AC160" s="44">
        <f t="shared" si="121"/>
        <v>0</v>
      </c>
      <c r="AD160" s="43">
        <v>0</v>
      </c>
      <c r="AE160" s="11">
        <v>0</v>
      </c>
      <c r="AF160" s="44">
        <f t="shared" si="121"/>
        <v>0</v>
      </c>
      <c r="AG160" s="43">
        <v>0</v>
      </c>
      <c r="AH160" s="11">
        <v>0</v>
      </c>
      <c r="AI160" s="44">
        <f t="shared" si="121"/>
        <v>0</v>
      </c>
      <c r="AJ160" s="43">
        <v>0</v>
      </c>
      <c r="AK160" s="11">
        <v>0</v>
      </c>
      <c r="AL160" s="44">
        <f t="shared" si="121"/>
        <v>0</v>
      </c>
      <c r="AM160" s="43">
        <v>0</v>
      </c>
      <c r="AN160" s="11">
        <v>0</v>
      </c>
      <c r="AO160" s="44">
        <f t="shared" si="121"/>
        <v>0</v>
      </c>
      <c r="AP160" s="43">
        <v>0</v>
      </c>
      <c r="AQ160" s="11">
        <v>0</v>
      </c>
      <c r="AR160" s="44">
        <f t="shared" si="121"/>
        <v>0</v>
      </c>
      <c r="AS160" s="43">
        <v>0</v>
      </c>
      <c r="AT160" s="11">
        <v>0</v>
      </c>
      <c r="AU160" s="44">
        <f t="shared" si="121"/>
        <v>0</v>
      </c>
      <c r="AV160" s="43">
        <v>0</v>
      </c>
      <c r="AW160" s="11">
        <v>0</v>
      </c>
      <c r="AX160" s="44">
        <f t="shared" si="121"/>
        <v>0</v>
      </c>
      <c r="AY160" s="43">
        <v>0</v>
      </c>
      <c r="AZ160" s="11">
        <v>0</v>
      </c>
      <c r="BA160" s="44">
        <f t="shared" si="121"/>
        <v>0</v>
      </c>
      <c r="BB160" s="43">
        <v>0</v>
      </c>
      <c r="BC160" s="11">
        <v>0</v>
      </c>
      <c r="BD160" s="44">
        <f t="shared" si="121"/>
        <v>0</v>
      </c>
      <c r="BE160" s="43">
        <v>0</v>
      </c>
      <c r="BF160" s="11">
        <v>0</v>
      </c>
      <c r="BG160" s="44">
        <f t="shared" si="121"/>
        <v>0</v>
      </c>
      <c r="BH160" s="43">
        <v>0</v>
      </c>
      <c r="BI160" s="11">
        <v>0</v>
      </c>
      <c r="BJ160" s="44">
        <f t="shared" si="121"/>
        <v>0</v>
      </c>
      <c r="BK160" s="43">
        <v>0</v>
      </c>
      <c r="BL160" s="11">
        <v>0</v>
      </c>
      <c r="BM160" s="44">
        <f t="shared" si="121"/>
        <v>0</v>
      </c>
      <c r="BN160" s="43">
        <v>0</v>
      </c>
      <c r="BO160" s="11">
        <v>0</v>
      </c>
      <c r="BP160" s="44">
        <f t="shared" si="121"/>
        <v>0</v>
      </c>
      <c r="BQ160" s="43">
        <v>0</v>
      </c>
      <c r="BR160" s="11">
        <v>0</v>
      </c>
      <c r="BS160" s="44">
        <f t="shared" si="121"/>
        <v>0</v>
      </c>
      <c r="BT160" s="43">
        <v>0</v>
      </c>
      <c r="BU160" s="11">
        <v>0</v>
      </c>
      <c r="BV160" s="44">
        <f t="shared" si="123"/>
        <v>0</v>
      </c>
      <c r="BW160" s="43">
        <v>0</v>
      </c>
      <c r="BX160" s="11">
        <v>0</v>
      </c>
      <c r="BY160" s="44">
        <f t="shared" si="123"/>
        <v>0</v>
      </c>
      <c r="BZ160" s="104">
        <v>1014</v>
      </c>
      <c r="CA160" s="105">
        <v>5459.9639999999999</v>
      </c>
      <c r="CB160" s="44">
        <f t="shared" si="123"/>
        <v>5384.5798816568049</v>
      </c>
      <c r="CC160" s="43">
        <v>0</v>
      </c>
      <c r="CD160" s="11">
        <v>0</v>
      </c>
      <c r="CE160" s="44">
        <f t="shared" si="123"/>
        <v>0</v>
      </c>
      <c r="CF160" s="43">
        <v>0</v>
      </c>
      <c r="CG160" s="11">
        <v>0</v>
      </c>
      <c r="CH160" s="44">
        <f t="shared" si="123"/>
        <v>0</v>
      </c>
      <c r="CI160" s="43">
        <v>0</v>
      </c>
      <c r="CJ160" s="11">
        <v>0</v>
      </c>
      <c r="CK160" s="44">
        <f t="shared" si="123"/>
        <v>0</v>
      </c>
      <c r="CL160" s="43">
        <v>0</v>
      </c>
      <c r="CM160" s="11">
        <v>0</v>
      </c>
      <c r="CN160" s="44">
        <f t="shared" si="116"/>
        <v>0</v>
      </c>
      <c r="CO160" s="43">
        <v>0</v>
      </c>
      <c r="CP160" s="11">
        <v>0</v>
      </c>
      <c r="CQ160" s="44">
        <f t="shared" si="123"/>
        <v>0</v>
      </c>
      <c r="CR160" s="43">
        <v>0</v>
      </c>
      <c r="CS160" s="11">
        <v>0</v>
      </c>
      <c r="CT160" s="44">
        <f t="shared" si="123"/>
        <v>0</v>
      </c>
      <c r="CU160" s="43">
        <v>0</v>
      </c>
      <c r="CV160" s="11">
        <v>0</v>
      </c>
      <c r="CW160" s="44">
        <f t="shared" si="123"/>
        <v>0</v>
      </c>
      <c r="CX160" s="43">
        <v>0</v>
      </c>
      <c r="CY160" s="11">
        <v>0</v>
      </c>
      <c r="CZ160" s="44">
        <f t="shared" si="123"/>
        <v>0</v>
      </c>
      <c r="DA160" s="43">
        <v>0</v>
      </c>
      <c r="DB160" s="11">
        <v>0</v>
      </c>
      <c r="DC160" s="44">
        <f t="shared" si="123"/>
        <v>0</v>
      </c>
      <c r="DD160" s="43">
        <v>0</v>
      </c>
      <c r="DE160" s="11">
        <v>0</v>
      </c>
      <c r="DF160" s="44">
        <f t="shared" si="124"/>
        <v>0</v>
      </c>
      <c r="DG160" s="43">
        <v>0</v>
      </c>
      <c r="DH160" s="11">
        <v>0</v>
      </c>
      <c r="DI160" s="44">
        <f t="shared" si="123"/>
        <v>0</v>
      </c>
      <c r="DJ160" s="6">
        <f t="shared" si="117"/>
        <v>2791.8779999999997</v>
      </c>
      <c r="DK160" s="13">
        <f t="shared" si="118"/>
        <v>22224.986000000001</v>
      </c>
    </row>
    <row r="161" spans="1:115" ht="15.75" thickBot="1" x14ac:dyDescent="0.3">
      <c r="A161" s="80"/>
      <c r="B161" s="81" t="s">
        <v>17</v>
      </c>
      <c r="C161" s="46">
        <f t="shared" ref="C161:D161" si="125">SUM(C149:C160)</f>
        <v>0</v>
      </c>
      <c r="D161" s="35">
        <f t="shared" si="125"/>
        <v>0</v>
      </c>
      <c r="E161" s="47"/>
      <c r="F161" s="46">
        <f t="shared" ref="F161:G161" si="126">SUM(F149:F160)</f>
        <v>0</v>
      </c>
      <c r="G161" s="35">
        <f t="shared" si="126"/>
        <v>0</v>
      </c>
      <c r="H161" s="47"/>
      <c r="I161" s="46">
        <f t="shared" ref="I161:J161" si="127">SUM(I149:I160)</f>
        <v>0</v>
      </c>
      <c r="J161" s="35">
        <f t="shared" si="127"/>
        <v>0</v>
      </c>
      <c r="K161" s="47"/>
      <c r="L161" s="46">
        <f t="shared" ref="L161:M161" si="128">SUM(L149:L160)</f>
        <v>5.0000000000000001E-4</v>
      </c>
      <c r="M161" s="35">
        <f t="shared" si="128"/>
        <v>1.218</v>
      </c>
      <c r="N161" s="47"/>
      <c r="O161" s="46">
        <f t="shared" ref="O161:P161" si="129">SUM(O149:O160)</f>
        <v>0</v>
      </c>
      <c r="P161" s="35">
        <f t="shared" si="129"/>
        <v>0</v>
      </c>
      <c r="Q161" s="47"/>
      <c r="R161" s="46">
        <f t="shared" ref="R161:S161" si="130">SUM(R149:R160)</f>
        <v>13936.326800000001</v>
      </c>
      <c r="S161" s="35">
        <f t="shared" si="130"/>
        <v>138879.50200000001</v>
      </c>
      <c r="T161" s="47"/>
      <c r="U161" s="46">
        <f t="shared" ref="U161:V161" si="131">SUM(U149:U160)</f>
        <v>0</v>
      </c>
      <c r="V161" s="35">
        <f t="shared" si="131"/>
        <v>0</v>
      </c>
      <c r="W161" s="47"/>
      <c r="X161" s="46">
        <f t="shared" ref="X161:Y161" si="132">SUM(X149:X160)</f>
        <v>0</v>
      </c>
      <c r="Y161" s="35">
        <f t="shared" si="132"/>
        <v>0</v>
      </c>
      <c r="Z161" s="47"/>
      <c r="AA161" s="46">
        <f t="shared" ref="AA161:AB161" si="133">SUM(AA149:AA160)</f>
        <v>0</v>
      </c>
      <c r="AB161" s="35">
        <f t="shared" si="133"/>
        <v>0</v>
      </c>
      <c r="AC161" s="47"/>
      <c r="AD161" s="46">
        <f t="shared" ref="AD161:AE161" si="134">SUM(AD149:AD160)</f>
        <v>0</v>
      </c>
      <c r="AE161" s="35">
        <f t="shared" si="134"/>
        <v>0</v>
      </c>
      <c r="AF161" s="47"/>
      <c r="AG161" s="46">
        <f t="shared" ref="AG161:AH161" si="135">SUM(AG149:AG160)</f>
        <v>0</v>
      </c>
      <c r="AH161" s="35">
        <f t="shared" si="135"/>
        <v>0</v>
      </c>
      <c r="AI161" s="47"/>
      <c r="AJ161" s="46">
        <f t="shared" ref="AJ161:AK161" si="136">SUM(AJ149:AJ160)</f>
        <v>6.8</v>
      </c>
      <c r="AK161" s="35">
        <f t="shared" si="136"/>
        <v>212.39099999999999</v>
      </c>
      <c r="AL161" s="47"/>
      <c r="AM161" s="46">
        <f t="shared" ref="AM161:AN161" si="137">SUM(AM149:AM160)</f>
        <v>0</v>
      </c>
      <c r="AN161" s="35">
        <f t="shared" si="137"/>
        <v>0</v>
      </c>
      <c r="AO161" s="47"/>
      <c r="AP161" s="46">
        <f t="shared" ref="AP161:AQ161" si="138">SUM(AP149:AP160)</f>
        <v>0</v>
      </c>
      <c r="AQ161" s="35">
        <f t="shared" si="138"/>
        <v>0</v>
      </c>
      <c r="AR161" s="47"/>
      <c r="AS161" s="46">
        <f t="shared" ref="AS161:AT161" si="139">SUM(AS149:AS160)</f>
        <v>0</v>
      </c>
      <c r="AT161" s="35">
        <f t="shared" si="139"/>
        <v>0</v>
      </c>
      <c r="AU161" s="47"/>
      <c r="AV161" s="46">
        <f t="shared" ref="AV161:AW161" si="140">SUM(AV149:AV160)</f>
        <v>0</v>
      </c>
      <c r="AW161" s="35">
        <f t="shared" si="140"/>
        <v>0</v>
      </c>
      <c r="AX161" s="47"/>
      <c r="AY161" s="46">
        <f t="shared" ref="AY161:AZ161" si="141">SUM(AY149:AY160)</f>
        <v>0</v>
      </c>
      <c r="AZ161" s="35">
        <f t="shared" si="141"/>
        <v>0</v>
      </c>
      <c r="BA161" s="47"/>
      <c r="BB161" s="46">
        <f t="shared" ref="BB161:BC161" si="142">SUM(BB149:BB160)</f>
        <v>200</v>
      </c>
      <c r="BC161" s="35">
        <f t="shared" si="142"/>
        <v>2320.8989999999999</v>
      </c>
      <c r="BD161" s="47"/>
      <c r="BE161" s="46">
        <f t="shared" ref="BE161:BF161" si="143">SUM(BE149:BE160)</f>
        <v>0</v>
      </c>
      <c r="BF161" s="35">
        <f t="shared" si="143"/>
        <v>0</v>
      </c>
      <c r="BG161" s="47"/>
      <c r="BH161" s="46">
        <f t="shared" ref="BH161:BI161" si="144">SUM(BH149:BH160)</f>
        <v>4.5359699999999998</v>
      </c>
      <c r="BI161" s="35">
        <f t="shared" si="144"/>
        <v>78.143000000000001</v>
      </c>
      <c r="BJ161" s="47"/>
      <c r="BK161" s="46">
        <f t="shared" ref="BK161:BL161" si="145">SUM(BK149:BK160)</f>
        <v>0</v>
      </c>
      <c r="BL161" s="35">
        <f t="shared" si="145"/>
        <v>0</v>
      </c>
      <c r="BM161" s="47"/>
      <c r="BN161" s="46">
        <f t="shared" ref="BN161:BO161" si="146">SUM(BN149:BN160)</f>
        <v>0</v>
      </c>
      <c r="BO161" s="35">
        <f t="shared" si="146"/>
        <v>0</v>
      </c>
      <c r="BP161" s="47"/>
      <c r="BQ161" s="46">
        <f t="shared" ref="BQ161:BR161" si="147">SUM(BQ149:BQ160)</f>
        <v>6.2E-4</v>
      </c>
      <c r="BR161" s="35">
        <f t="shared" si="147"/>
        <v>0.40300000000000002</v>
      </c>
      <c r="BS161" s="47"/>
      <c r="BT161" s="46">
        <f t="shared" ref="BT161:BU161" si="148">SUM(BT149:BT160)</f>
        <v>0</v>
      </c>
      <c r="BU161" s="35">
        <f t="shared" si="148"/>
        <v>0</v>
      </c>
      <c r="BV161" s="47"/>
      <c r="BW161" s="46">
        <f t="shared" ref="BW161:BX161" si="149">SUM(BW149:BW160)</f>
        <v>0</v>
      </c>
      <c r="BX161" s="35">
        <f t="shared" si="149"/>
        <v>0</v>
      </c>
      <c r="BY161" s="47"/>
      <c r="BZ161" s="46">
        <f t="shared" ref="BZ161:CA161" si="150">SUM(BZ149:BZ160)</f>
        <v>118338.26999999999</v>
      </c>
      <c r="CA161" s="35">
        <f t="shared" si="150"/>
        <v>620704.45299999998</v>
      </c>
      <c r="CB161" s="47"/>
      <c r="CC161" s="46">
        <f t="shared" ref="CC161:CD161" si="151">SUM(CC149:CC160)</f>
        <v>92036.225000000006</v>
      </c>
      <c r="CD161" s="35">
        <f t="shared" si="151"/>
        <v>507443.89600000001</v>
      </c>
      <c r="CE161" s="47"/>
      <c r="CF161" s="46">
        <f t="shared" ref="CF161:CG161" si="152">SUM(CF149:CF160)</f>
        <v>0</v>
      </c>
      <c r="CG161" s="35">
        <f t="shared" si="152"/>
        <v>0</v>
      </c>
      <c r="CH161" s="47"/>
      <c r="CI161" s="46">
        <f t="shared" ref="CI161:CJ161" si="153">SUM(CI149:CI160)</f>
        <v>5000</v>
      </c>
      <c r="CJ161" s="35">
        <f t="shared" si="153"/>
        <v>24637.913</v>
      </c>
      <c r="CK161" s="47"/>
      <c r="CL161" s="46">
        <f t="shared" ref="CL161:CM161" si="154">SUM(CL149:CL160)</f>
        <v>0</v>
      </c>
      <c r="CM161" s="35">
        <f t="shared" si="154"/>
        <v>0</v>
      </c>
      <c r="CN161" s="47"/>
      <c r="CO161" s="46">
        <f t="shared" ref="CO161:CP161" si="155">SUM(CO149:CO160)</f>
        <v>0</v>
      </c>
      <c r="CP161" s="35">
        <f t="shared" si="155"/>
        <v>0</v>
      </c>
      <c r="CQ161" s="47"/>
      <c r="CR161" s="46">
        <f t="shared" ref="CR161:CS161" si="156">SUM(CR149:CR160)</f>
        <v>0</v>
      </c>
      <c r="CS161" s="35">
        <f t="shared" si="156"/>
        <v>0</v>
      </c>
      <c r="CT161" s="47"/>
      <c r="CU161" s="46">
        <f t="shared" ref="CU161:CV161" si="157">SUM(CU149:CU160)</f>
        <v>0</v>
      </c>
      <c r="CV161" s="35">
        <f t="shared" si="157"/>
        <v>0</v>
      </c>
      <c r="CW161" s="47"/>
      <c r="CX161" s="46">
        <f t="shared" ref="CX161:CY161" si="158">SUM(CX149:CX160)</f>
        <v>0</v>
      </c>
      <c r="CY161" s="35">
        <f t="shared" si="158"/>
        <v>0</v>
      </c>
      <c r="CZ161" s="47"/>
      <c r="DA161" s="46">
        <f t="shared" ref="DA161:DB161" si="159">SUM(DA149:DA160)</f>
        <v>3.056E-2</v>
      </c>
      <c r="DB161" s="35">
        <f t="shared" si="159"/>
        <v>3.7549999999999999</v>
      </c>
      <c r="DC161" s="47"/>
      <c r="DD161" s="46">
        <f t="shared" ref="DD161:DE161" si="160">SUM(DD149:DD160)</f>
        <v>2816</v>
      </c>
      <c r="DE161" s="35">
        <f t="shared" si="160"/>
        <v>22601.670000000002</v>
      </c>
      <c r="DF161" s="47"/>
      <c r="DG161" s="46">
        <f t="shared" ref="DG161:DH161" si="161">SUM(DG149:DG160)</f>
        <v>0</v>
      </c>
      <c r="DH161" s="35">
        <f t="shared" si="161"/>
        <v>0</v>
      </c>
      <c r="DI161" s="47"/>
      <c r="DJ161" s="36">
        <f t="shared" si="117"/>
        <v>232338.18945000001</v>
      </c>
      <c r="DK161" s="37">
        <f t="shared" si="118"/>
        <v>1316884.2429999998</v>
      </c>
    </row>
    <row r="162" spans="1:115" x14ac:dyDescent="0.25">
      <c r="A162" s="78">
        <v>2021</v>
      </c>
      <c r="B162" s="79" t="s">
        <v>5</v>
      </c>
      <c r="C162" s="43">
        <v>0</v>
      </c>
      <c r="D162" s="11">
        <v>0</v>
      </c>
      <c r="E162" s="44">
        <f>IF(C162=0,0,D162/C162*1000)</f>
        <v>0</v>
      </c>
      <c r="F162" s="43">
        <v>0</v>
      </c>
      <c r="G162" s="11">
        <v>0</v>
      </c>
      <c r="H162" s="44">
        <f t="shared" ref="H162:H173" si="162">IF(F162=0,0,G162/F162*1000)</f>
        <v>0</v>
      </c>
      <c r="I162" s="43">
        <v>0</v>
      </c>
      <c r="J162" s="11">
        <v>0</v>
      </c>
      <c r="K162" s="44">
        <f t="shared" ref="K162:K173" si="163">IF(I162=0,0,J162/I162*1000)</f>
        <v>0</v>
      </c>
      <c r="L162" s="43">
        <v>0</v>
      </c>
      <c r="M162" s="11">
        <v>0</v>
      </c>
      <c r="N162" s="44">
        <f t="shared" ref="N162:N173" si="164">IF(L162=0,0,M162/L162*1000)</f>
        <v>0</v>
      </c>
      <c r="O162" s="43">
        <v>0</v>
      </c>
      <c r="P162" s="11">
        <v>0</v>
      </c>
      <c r="Q162" s="44">
        <f t="shared" ref="Q162:Q173" si="165">IF(O162=0,0,P162/O162*1000)</f>
        <v>0</v>
      </c>
      <c r="R162" s="101">
        <v>2634.6640000000002</v>
      </c>
      <c r="S162" s="4">
        <v>24046.534</v>
      </c>
      <c r="T162" s="44">
        <f t="shared" ref="T162:T173" si="166">IF(R162=0,0,S162/R162*1000)</f>
        <v>9126.983175084184</v>
      </c>
      <c r="U162" s="43">
        <v>0</v>
      </c>
      <c r="V162" s="11">
        <v>0</v>
      </c>
      <c r="W162" s="44">
        <f t="shared" ref="W162:W173" si="167">IF(U162=0,0,V162/U162*1000)</f>
        <v>0</v>
      </c>
      <c r="X162" s="43">
        <v>0</v>
      </c>
      <c r="Y162" s="11">
        <v>0</v>
      </c>
      <c r="Z162" s="44">
        <f t="shared" ref="Z162:Z173" si="168">IF(X162=0,0,Y162/X162*1000)</f>
        <v>0</v>
      </c>
      <c r="AA162" s="43">
        <v>0</v>
      </c>
      <c r="AB162" s="11">
        <v>0</v>
      </c>
      <c r="AC162" s="44">
        <f t="shared" ref="AC162:AC173" si="169">IF(AA162=0,0,AB162/AA162*1000)</f>
        <v>0</v>
      </c>
      <c r="AD162" s="43">
        <v>0</v>
      </c>
      <c r="AE162" s="11">
        <v>0</v>
      </c>
      <c r="AF162" s="44">
        <f t="shared" ref="AF162:AF173" si="170">IF(AD162=0,0,AE162/AD162*1000)</f>
        <v>0</v>
      </c>
      <c r="AG162" s="43">
        <v>0</v>
      </c>
      <c r="AH162" s="11">
        <v>0</v>
      </c>
      <c r="AI162" s="44">
        <f t="shared" ref="AI162:AI173" si="171">IF(AG162=0,0,AH162/AG162*1000)</f>
        <v>0</v>
      </c>
      <c r="AJ162" s="43">
        <v>0</v>
      </c>
      <c r="AK162" s="11">
        <v>0</v>
      </c>
      <c r="AL162" s="44">
        <f t="shared" ref="AL162:AL173" si="172">IF(AJ162=0,0,AK162/AJ162*1000)</f>
        <v>0</v>
      </c>
      <c r="AM162" s="43">
        <v>0</v>
      </c>
      <c r="AN162" s="11">
        <v>0</v>
      </c>
      <c r="AO162" s="44">
        <f t="shared" ref="AO162:AO173" si="173">IF(AM162=0,0,AN162/AM162*1000)</f>
        <v>0</v>
      </c>
      <c r="AP162" s="43">
        <v>0</v>
      </c>
      <c r="AQ162" s="11">
        <v>0</v>
      </c>
      <c r="AR162" s="44">
        <f t="shared" ref="AR162:AR173" si="174">IF(AP162=0,0,AQ162/AP162*1000)</f>
        <v>0</v>
      </c>
      <c r="AS162" s="43">
        <v>0</v>
      </c>
      <c r="AT162" s="11">
        <v>0</v>
      </c>
      <c r="AU162" s="44">
        <f t="shared" ref="AU162:AU173" si="175">IF(AS162=0,0,AT162/AS162*1000)</f>
        <v>0</v>
      </c>
      <c r="AV162" s="43">
        <v>0</v>
      </c>
      <c r="AW162" s="11">
        <v>0</v>
      </c>
      <c r="AX162" s="44">
        <f t="shared" ref="AX162:AX173" si="176">IF(AV162=0,0,AW162/AV162*1000)</f>
        <v>0</v>
      </c>
      <c r="AY162" s="43">
        <v>0</v>
      </c>
      <c r="AZ162" s="11">
        <v>0</v>
      </c>
      <c r="BA162" s="44">
        <f t="shared" ref="BA162:BA173" si="177">IF(AY162=0,0,AZ162/AY162*1000)</f>
        <v>0</v>
      </c>
      <c r="BB162" s="43">
        <v>0</v>
      </c>
      <c r="BC162" s="11">
        <v>0</v>
      </c>
      <c r="BD162" s="44">
        <f t="shared" ref="BD162:BD173" si="178">IF(BB162=0,0,BC162/BB162*1000)</f>
        <v>0</v>
      </c>
      <c r="BE162" s="43">
        <v>0</v>
      </c>
      <c r="BF162" s="11">
        <v>0</v>
      </c>
      <c r="BG162" s="44">
        <f t="shared" ref="BG162:BG173" si="179">IF(BE162=0,0,BF162/BE162*1000)</f>
        <v>0</v>
      </c>
      <c r="BH162" s="43">
        <v>0</v>
      </c>
      <c r="BI162" s="11">
        <v>0</v>
      </c>
      <c r="BJ162" s="44">
        <f t="shared" ref="BJ162:BJ173" si="180">IF(BH162=0,0,BI162/BH162*1000)</f>
        <v>0</v>
      </c>
      <c r="BK162" s="101">
        <v>28.303999999999998</v>
      </c>
      <c r="BL162" s="4">
        <v>255.37899999999999</v>
      </c>
      <c r="BM162" s="44">
        <f t="shared" ref="BM162:BM173" si="181">IF(BK162=0,0,BL162/BK162*1000)</f>
        <v>9022.7176370830966</v>
      </c>
      <c r="BN162" s="43">
        <v>0</v>
      </c>
      <c r="BO162" s="11">
        <v>0</v>
      </c>
      <c r="BP162" s="44">
        <f t="shared" ref="BP162:BP173" si="182">IF(BN162=0,0,BO162/BN162*1000)</f>
        <v>0</v>
      </c>
      <c r="BQ162" s="43">
        <v>0</v>
      </c>
      <c r="BR162" s="11">
        <v>0</v>
      </c>
      <c r="BS162" s="44">
        <f t="shared" ref="BS162:BS173" si="183">IF(BQ162=0,0,BR162/BQ162*1000)</f>
        <v>0</v>
      </c>
      <c r="BT162" s="43">
        <v>0</v>
      </c>
      <c r="BU162" s="11">
        <v>0</v>
      </c>
      <c r="BV162" s="44">
        <f t="shared" ref="BV162:BV173" si="184">IF(BT162=0,0,BU162/BT162*1000)</f>
        <v>0</v>
      </c>
      <c r="BW162" s="43">
        <v>0</v>
      </c>
      <c r="BX162" s="11">
        <v>0</v>
      </c>
      <c r="BY162" s="44">
        <f t="shared" ref="BY162:BY173" si="185">IF(BW162=0,0,BX162/BW162*1000)</f>
        <v>0</v>
      </c>
      <c r="BZ162" s="101">
        <v>46500</v>
      </c>
      <c r="CA162" s="4">
        <v>262377.647</v>
      </c>
      <c r="CB162" s="44">
        <f t="shared" ref="CB162:CB173" si="186">IF(BZ162=0,0,CA162/BZ162*1000)</f>
        <v>5642.5300430107527</v>
      </c>
      <c r="CC162" s="43">
        <v>0</v>
      </c>
      <c r="CD162" s="11">
        <v>0</v>
      </c>
      <c r="CE162" s="44">
        <f t="shared" ref="CE162:CE173" si="187">IF(CC162=0,0,CD162/CC162*1000)</f>
        <v>0</v>
      </c>
      <c r="CF162" s="43">
        <v>0</v>
      </c>
      <c r="CG162" s="11">
        <v>0</v>
      </c>
      <c r="CH162" s="44">
        <f t="shared" ref="CH162:CH173" si="188">IF(CF162=0,0,CG162/CF162*1000)</f>
        <v>0</v>
      </c>
      <c r="CI162" s="43">
        <v>0</v>
      </c>
      <c r="CJ162" s="11">
        <v>0</v>
      </c>
      <c r="CK162" s="44">
        <f t="shared" ref="CK162:CK173" si="189">IF(CI162=0,0,CJ162/CI162*1000)</f>
        <v>0</v>
      </c>
      <c r="CL162" s="43">
        <v>0</v>
      </c>
      <c r="CM162" s="11">
        <v>0</v>
      </c>
      <c r="CN162" s="44">
        <f t="shared" ref="CN162:CN173" si="190">IF(CL162=0,0,CM162/CL162*1000)</f>
        <v>0</v>
      </c>
      <c r="CO162" s="43">
        <v>0</v>
      </c>
      <c r="CP162" s="11">
        <v>0</v>
      </c>
      <c r="CQ162" s="44">
        <f t="shared" ref="CQ162:CQ173" si="191">IF(CO162=0,0,CP162/CO162*1000)</f>
        <v>0</v>
      </c>
      <c r="CR162" s="43">
        <v>0</v>
      </c>
      <c r="CS162" s="11">
        <v>0</v>
      </c>
      <c r="CT162" s="44">
        <f t="shared" ref="CT162:CT173" si="192">IF(CR162=0,0,CS162/CR162*1000)</f>
        <v>0</v>
      </c>
      <c r="CU162" s="43">
        <v>0</v>
      </c>
      <c r="CV162" s="11">
        <v>0</v>
      </c>
      <c r="CW162" s="44">
        <f t="shared" ref="CW162:CW173" si="193">IF(CU162=0,0,CV162/CU162*1000)</f>
        <v>0</v>
      </c>
      <c r="CX162" s="43">
        <v>0</v>
      </c>
      <c r="CY162" s="11">
        <v>0</v>
      </c>
      <c r="CZ162" s="44">
        <f t="shared" ref="CZ162:CZ173" si="194">IF(CX162=0,0,CY162/CX162*1000)</f>
        <v>0</v>
      </c>
      <c r="DA162" s="43">
        <v>0</v>
      </c>
      <c r="DB162" s="11">
        <v>0</v>
      </c>
      <c r="DC162" s="44">
        <f t="shared" ref="DC162:DC173" si="195">IF(DA162=0,0,DB162/DA162*1000)</f>
        <v>0</v>
      </c>
      <c r="DD162" s="43">
        <v>0</v>
      </c>
      <c r="DE162" s="11">
        <v>0</v>
      </c>
      <c r="DF162" s="44">
        <f t="shared" ref="DF162:DF173" si="196">IF(DD162=0,0,DE162/DD162*1000)</f>
        <v>0</v>
      </c>
      <c r="DG162" s="43">
        <v>0</v>
      </c>
      <c r="DH162" s="11">
        <v>0</v>
      </c>
      <c r="DI162" s="44">
        <f t="shared" ref="DI162:DI173" si="197">IF(DG162=0,0,DH162/DG162*1000)</f>
        <v>0</v>
      </c>
      <c r="DJ162" s="6">
        <f t="shared" ref="DJ162:DJ174" si="198">C162+F162+I162+L162+O162+R162+X162+AA162+AD162+AG162+AJ162+AM162+AP162+AS162+AV162+AY162+BB162+BE162+BH162+BK162+BN162+BQ162+BT162+BW162+BZ162+CC162+CF162+CI162+CO162+CR162+CU162+CX162+DA162+DG162+DD162+U162+CL162</f>
        <v>49162.968000000001</v>
      </c>
      <c r="DK162" s="13">
        <f t="shared" ref="DK162:DK174" si="199">D162+G162+J162+M162+P162+S162+Y162+AB162+AE162+AH162+AK162+AN162+AQ162+AT162+AW162+AZ162+BC162+BF162+BI162+BL162+BO162+BR162+BU162+BX162+CA162+CD162+CG162+CJ162+CP162+CS162+CV162+CY162+DB162+DH162+DE162+V162+CM162</f>
        <v>286679.56</v>
      </c>
    </row>
    <row r="163" spans="1:115" x14ac:dyDescent="0.25">
      <c r="A163" s="78">
        <v>2021</v>
      </c>
      <c r="B163" s="79" t="s">
        <v>6</v>
      </c>
      <c r="C163" s="43">
        <v>0</v>
      </c>
      <c r="D163" s="11">
        <v>0</v>
      </c>
      <c r="E163" s="44">
        <f t="shared" ref="E163:E164" si="200">IF(C163=0,0,D163/C163*1000)</f>
        <v>0</v>
      </c>
      <c r="F163" s="43">
        <v>0</v>
      </c>
      <c r="G163" s="11">
        <v>0</v>
      </c>
      <c r="H163" s="44">
        <f t="shared" si="162"/>
        <v>0</v>
      </c>
      <c r="I163" s="43">
        <v>0</v>
      </c>
      <c r="J163" s="11">
        <v>0</v>
      </c>
      <c r="K163" s="44">
        <f t="shared" si="163"/>
        <v>0</v>
      </c>
      <c r="L163" s="43">
        <v>0</v>
      </c>
      <c r="M163" s="11">
        <v>0</v>
      </c>
      <c r="N163" s="44">
        <f t="shared" si="164"/>
        <v>0</v>
      </c>
      <c r="O163" s="43">
        <v>0</v>
      </c>
      <c r="P163" s="11">
        <v>0</v>
      </c>
      <c r="Q163" s="44">
        <f t="shared" si="165"/>
        <v>0</v>
      </c>
      <c r="R163" s="104">
        <v>890.27200000000005</v>
      </c>
      <c r="S163" s="105">
        <v>8535.2180000000008</v>
      </c>
      <c r="T163" s="44">
        <f t="shared" si="166"/>
        <v>9587.2025628122647</v>
      </c>
      <c r="U163" s="43">
        <v>0</v>
      </c>
      <c r="V163" s="11">
        <v>0</v>
      </c>
      <c r="W163" s="44">
        <f t="shared" si="167"/>
        <v>0</v>
      </c>
      <c r="X163" s="43">
        <v>0</v>
      </c>
      <c r="Y163" s="11">
        <v>0</v>
      </c>
      <c r="Z163" s="44">
        <f t="shared" si="168"/>
        <v>0</v>
      </c>
      <c r="AA163" s="43">
        <v>0</v>
      </c>
      <c r="AB163" s="11">
        <v>0</v>
      </c>
      <c r="AC163" s="44">
        <f t="shared" si="169"/>
        <v>0</v>
      </c>
      <c r="AD163" s="43">
        <v>0</v>
      </c>
      <c r="AE163" s="11">
        <v>0</v>
      </c>
      <c r="AF163" s="44">
        <f t="shared" si="170"/>
        <v>0</v>
      </c>
      <c r="AG163" s="43">
        <v>0</v>
      </c>
      <c r="AH163" s="11">
        <v>0</v>
      </c>
      <c r="AI163" s="44">
        <f t="shared" si="171"/>
        <v>0</v>
      </c>
      <c r="AJ163" s="43">
        <v>0</v>
      </c>
      <c r="AK163" s="11">
        <v>0</v>
      </c>
      <c r="AL163" s="44">
        <f t="shared" si="172"/>
        <v>0</v>
      </c>
      <c r="AM163" s="43">
        <v>0</v>
      </c>
      <c r="AN163" s="11">
        <v>0</v>
      </c>
      <c r="AO163" s="44">
        <f t="shared" si="173"/>
        <v>0</v>
      </c>
      <c r="AP163" s="43">
        <v>0</v>
      </c>
      <c r="AQ163" s="11">
        <v>0</v>
      </c>
      <c r="AR163" s="44">
        <f t="shared" si="174"/>
        <v>0</v>
      </c>
      <c r="AS163" s="43">
        <v>0</v>
      </c>
      <c r="AT163" s="11">
        <v>0</v>
      </c>
      <c r="AU163" s="44">
        <f t="shared" si="175"/>
        <v>0</v>
      </c>
      <c r="AV163" s="43">
        <v>0</v>
      </c>
      <c r="AW163" s="11">
        <v>0</v>
      </c>
      <c r="AX163" s="44">
        <f t="shared" si="176"/>
        <v>0</v>
      </c>
      <c r="AY163" s="43">
        <v>0</v>
      </c>
      <c r="AZ163" s="11">
        <v>0</v>
      </c>
      <c r="BA163" s="44">
        <f t="shared" si="177"/>
        <v>0</v>
      </c>
      <c r="BB163" s="43">
        <v>0</v>
      </c>
      <c r="BC163" s="11">
        <v>0</v>
      </c>
      <c r="BD163" s="44">
        <f t="shared" si="178"/>
        <v>0</v>
      </c>
      <c r="BE163" s="43">
        <v>0</v>
      </c>
      <c r="BF163" s="11">
        <v>0</v>
      </c>
      <c r="BG163" s="44">
        <f t="shared" si="179"/>
        <v>0</v>
      </c>
      <c r="BH163" s="43">
        <v>0</v>
      </c>
      <c r="BI163" s="11">
        <v>0</v>
      </c>
      <c r="BJ163" s="44">
        <f t="shared" si="180"/>
        <v>0</v>
      </c>
      <c r="BK163" s="43">
        <v>0</v>
      </c>
      <c r="BL163" s="11">
        <v>0</v>
      </c>
      <c r="BM163" s="44">
        <f t="shared" si="181"/>
        <v>0</v>
      </c>
      <c r="BN163" s="43">
        <v>0</v>
      </c>
      <c r="BO163" s="11">
        <v>0</v>
      </c>
      <c r="BP163" s="44">
        <f t="shared" si="182"/>
        <v>0</v>
      </c>
      <c r="BQ163" s="43">
        <v>0</v>
      </c>
      <c r="BR163" s="11">
        <v>0</v>
      </c>
      <c r="BS163" s="44">
        <f t="shared" si="183"/>
        <v>0</v>
      </c>
      <c r="BT163" s="43">
        <v>0</v>
      </c>
      <c r="BU163" s="11">
        <v>0</v>
      </c>
      <c r="BV163" s="44">
        <f t="shared" si="184"/>
        <v>0</v>
      </c>
      <c r="BW163" s="43">
        <v>0</v>
      </c>
      <c r="BX163" s="11">
        <v>0</v>
      </c>
      <c r="BY163" s="44">
        <f t="shared" si="185"/>
        <v>0</v>
      </c>
      <c r="BZ163" s="104">
        <v>5619.74</v>
      </c>
      <c r="CA163" s="105">
        <v>33832.949999999997</v>
      </c>
      <c r="CB163" s="44">
        <f t="shared" si="186"/>
        <v>6020.3763875197064</v>
      </c>
      <c r="CC163" s="43">
        <v>0</v>
      </c>
      <c r="CD163" s="11">
        <v>0</v>
      </c>
      <c r="CE163" s="44">
        <f t="shared" si="187"/>
        <v>0</v>
      </c>
      <c r="CF163" s="43">
        <v>0</v>
      </c>
      <c r="CG163" s="11">
        <v>0</v>
      </c>
      <c r="CH163" s="44">
        <f t="shared" si="188"/>
        <v>0</v>
      </c>
      <c r="CI163" s="43">
        <v>0</v>
      </c>
      <c r="CJ163" s="11">
        <v>0</v>
      </c>
      <c r="CK163" s="44">
        <f t="shared" si="189"/>
        <v>0</v>
      </c>
      <c r="CL163" s="43">
        <v>0</v>
      </c>
      <c r="CM163" s="11">
        <v>0</v>
      </c>
      <c r="CN163" s="44">
        <f t="shared" si="190"/>
        <v>0</v>
      </c>
      <c r="CO163" s="43">
        <v>0</v>
      </c>
      <c r="CP163" s="11">
        <v>0</v>
      </c>
      <c r="CQ163" s="44">
        <f t="shared" si="191"/>
        <v>0</v>
      </c>
      <c r="CR163" s="43">
        <v>0</v>
      </c>
      <c r="CS163" s="11">
        <v>0</v>
      </c>
      <c r="CT163" s="44">
        <f t="shared" si="192"/>
        <v>0</v>
      </c>
      <c r="CU163" s="43">
        <v>0</v>
      </c>
      <c r="CV163" s="11">
        <v>0</v>
      </c>
      <c r="CW163" s="44">
        <f t="shared" si="193"/>
        <v>0</v>
      </c>
      <c r="CX163" s="43">
        <v>0</v>
      </c>
      <c r="CY163" s="11">
        <v>0</v>
      </c>
      <c r="CZ163" s="44">
        <f t="shared" si="194"/>
        <v>0</v>
      </c>
      <c r="DA163" s="43">
        <v>0</v>
      </c>
      <c r="DB163" s="11">
        <v>0</v>
      </c>
      <c r="DC163" s="44">
        <f t="shared" si="195"/>
        <v>0</v>
      </c>
      <c r="DD163" s="43">
        <v>0</v>
      </c>
      <c r="DE163" s="11">
        <v>0</v>
      </c>
      <c r="DF163" s="44">
        <f t="shared" si="196"/>
        <v>0</v>
      </c>
      <c r="DG163" s="43">
        <v>0</v>
      </c>
      <c r="DH163" s="11">
        <v>0</v>
      </c>
      <c r="DI163" s="44">
        <f t="shared" si="197"/>
        <v>0</v>
      </c>
      <c r="DJ163" s="6">
        <f t="shared" si="198"/>
        <v>6510.0119999999997</v>
      </c>
      <c r="DK163" s="13">
        <f t="shared" si="199"/>
        <v>42368.167999999998</v>
      </c>
    </row>
    <row r="164" spans="1:115" x14ac:dyDescent="0.25">
      <c r="A164" s="78">
        <v>2021</v>
      </c>
      <c r="B164" s="79" t="s">
        <v>7</v>
      </c>
      <c r="C164" s="43">
        <v>0</v>
      </c>
      <c r="D164" s="11">
        <v>0</v>
      </c>
      <c r="E164" s="44">
        <f t="shared" si="200"/>
        <v>0</v>
      </c>
      <c r="F164" s="43">
        <v>0</v>
      </c>
      <c r="G164" s="11">
        <v>0</v>
      </c>
      <c r="H164" s="44">
        <f t="shared" si="162"/>
        <v>0</v>
      </c>
      <c r="I164" s="43">
        <v>0</v>
      </c>
      <c r="J164" s="11">
        <v>0</v>
      </c>
      <c r="K164" s="44">
        <f t="shared" si="163"/>
        <v>0</v>
      </c>
      <c r="L164" s="43">
        <v>0</v>
      </c>
      <c r="M164" s="11">
        <v>0</v>
      </c>
      <c r="N164" s="44">
        <f t="shared" si="164"/>
        <v>0</v>
      </c>
      <c r="O164" s="43">
        <v>0</v>
      </c>
      <c r="P164" s="11">
        <v>0</v>
      </c>
      <c r="Q164" s="44">
        <f t="shared" si="165"/>
        <v>0</v>
      </c>
      <c r="R164" s="101">
        <v>367.89</v>
      </c>
      <c r="S164" s="4">
        <v>3361.5569999999998</v>
      </c>
      <c r="T164" s="44">
        <f t="shared" si="166"/>
        <v>9137.3970480306598</v>
      </c>
      <c r="U164" s="101">
        <v>550</v>
      </c>
      <c r="V164" s="4">
        <v>4883.527</v>
      </c>
      <c r="W164" s="44">
        <f t="shared" si="167"/>
        <v>8879.14</v>
      </c>
      <c r="X164" s="43">
        <v>0</v>
      </c>
      <c r="Y164" s="11">
        <v>0</v>
      </c>
      <c r="Z164" s="44">
        <f t="shared" si="168"/>
        <v>0</v>
      </c>
      <c r="AA164" s="43">
        <v>0</v>
      </c>
      <c r="AB164" s="11">
        <v>0</v>
      </c>
      <c r="AC164" s="44">
        <f t="shared" si="169"/>
        <v>0</v>
      </c>
      <c r="AD164" s="43">
        <v>0</v>
      </c>
      <c r="AE164" s="11">
        <v>0</v>
      </c>
      <c r="AF164" s="44">
        <f t="shared" si="170"/>
        <v>0</v>
      </c>
      <c r="AG164" s="43">
        <v>0</v>
      </c>
      <c r="AH164" s="11">
        <v>0</v>
      </c>
      <c r="AI164" s="44">
        <f t="shared" si="171"/>
        <v>0</v>
      </c>
      <c r="AJ164" s="43">
        <v>0</v>
      </c>
      <c r="AK164" s="11">
        <v>0</v>
      </c>
      <c r="AL164" s="44">
        <f t="shared" si="172"/>
        <v>0</v>
      </c>
      <c r="AM164" s="43">
        <v>0</v>
      </c>
      <c r="AN164" s="11">
        <v>0</v>
      </c>
      <c r="AO164" s="44">
        <f t="shared" si="173"/>
        <v>0</v>
      </c>
      <c r="AP164" s="43">
        <v>0</v>
      </c>
      <c r="AQ164" s="11">
        <v>0</v>
      </c>
      <c r="AR164" s="44">
        <f t="shared" si="174"/>
        <v>0</v>
      </c>
      <c r="AS164" s="43">
        <v>0</v>
      </c>
      <c r="AT164" s="11">
        <v>0</v>
      </c>
      <c r="AU164" s="44">
        <f t="shared" si="175"/>
        <v>0</v>
      </c>
      <c r="AV164" s="43">
        <v>0</v>
      </c>
      <c r="AW164" s="11">
        <v>0</v>
      </c>
      <c r="AX164" s="44">
        <f t="shared" si="176"/>
        <v>0</v>
      </c>
      <c r="AY164" s="43">
        <v>0</v>
      </c>
      <c r="AZ164" s="11">
        <v>0</v>
      </c>
      <c r="BA164" s="44">
        <f t="shared" si="177"/>
        <v>0</v>
      </c>
      <c r="BB164" s="43">
        <v>0</v>
      </c>
      <c r="BC164" s="11">
        <v>0</v>
      </c>
      <c r="BD164" s="44">
        <f t="shared" si="178"/>
        <v>0</v>
      </c>
      <c r="BE164" s="43">
        <v>0</v>
      </c>
      <c r="BF164" s="11">
        <v>0</v>
      </c>
      <c r="BG164" s="44">
        <f t="shared" si="179"/>
        <v>0</v>
      </c>
      <c r="BH164" s="43">
        <v>0</v>
      </c>
      <c r="BI164" s="11">
        <v>0</v>
      </c>
      <c r="BJ164" s="44">
        <f t="shared" si="180"/>
        <v>0</v>
      </c>
      <c r="BK164" s="43">
        <v>0</v>
      </c>
      <c r="BL164" s="11">
        <v>0</v>
      </c>
      <c r="BM164" s="44">
        <f t="shared" si="181"/>
        <v>0</v>
      </c>
      <c r="BN164" s="43">
        <v>0</v>
      </c>
      <c r="BO164" s="11">
        <v>0</v>
      </c>
      <c r="BP164" s="44">
        <f t="shared" si="182"/>
        <v>0</v>
      </c>
      <c r="BQ164" s="43">
        <v>0</v>
      </c>
      <c r="BR164" s="11">
        <v>0</v>
      </c>
      <c r="BS164" s="44">
        <f t="shared" si="183"/>
        <v>0</v>
      </c>
      <c r="BT164" s="43">
        <v>0</v>
      </c>
      <c r="BU164" s="11">
        <v>0</v>
      </c>
      <c r="BV164" s="44">
        <f t="shared" si="184"/>
        <v>0</v>
      </c>
      <c r="BW164" s="43">
        <v>0</v>
      </c>
      <c r="BX164" s="11">
        <v>0</v>
      </c>
      <c r="BY164" s="44">
        <f t="shared" si="185"/>
        <v>0</v>
      </c>
      <c r="BZ164" s="43">
        <v>0</v>
      </c>
      <c r="CA164" s="11">
        <v>0</v>
      </c>
      <c r="CB164" s="44">
        <f t="shared" si="186"/>
        <v>0</v>
      </c>
      <c r="CC164" s="43">
        <v>0</v>
      </c>
      <c r="CD164" s="11">
        <v>0</v>
      </c>
      <c r="CE164" s="44">
        <f t="shared" si="187"/>
        <v>0</v>
      </c>
      <c r="CF164" s="43">
        <v>0</v>
      </c>
      <c r="CG164" s="11">
        <v>0</v>
      </c>
      <c r="CH164" s="44">
        <f t="shared" si="188"/>
        <v>0</v>
      </c>
      <c r="CI164" s="43">
        <v>0</v>
      </c>
      <c r="CJ164" s="11">
        <v>0</v>
      </c>
      <c r="CK164" s="44">
        <f t="shared" si="189"/>
        <v>0</v>
      </c>
      <c r="CL164" s="43">
        <v>0</v>
      </c>
      <c r="CM164" s="11">
        <v>0</v>
      </c>
      <c r="CN164" s="44">
        <f t="shared" si="190"/>
        <v>0</v>
      </c>
      <c r="CO164" s="43">
        <v>0</v>
      </c>
      <c r="CP164" s="11">
        <v>0</v>
      </c>
      <c r="CQ164" s="44">
        <f t="shared" si="191"/>
        <v>0</v>
      </c>
      <c r="CR164" s="43">
        <v>0</v>
      </c>
      <c r="CS164" s="11">
        <v>0</v>
      </c>
      <c r="CT164" s="44">
        <f t="shared" si="192"/>
        <v>0</v>
      </c>
      <c r="CU164" s="43">
        <v>0</v>
      </c>
      <c r="CV164" s="11">
        <v>0</v>
      </c>
      <c r="CW164" s="44">
        <f t="shared" si="193"/>
        <v>0</v>
      </c>
      <c r="CX164" s="43">
        <v>0</v>
      </c>
      <c r="CY164" s="11">
        <v>0</v>
      </c>
      <c r="CZ164" s="44">
        <f t="shared" si="194"/>
        <v>0</v>
      </c>
      <c r="DA164" s="43">
        <v>0</v>
      </c>
      <c r="DB164" s="11">
        <v>0</v>
      </c>
      <c r="DC164" s="44">
        <f t="shared" si="195"/>
        <v>0</v>
      </c>
      <c r="DD164" s="43">
        <v>0</v>
      </c>
      <c r="DE164" s="11">
        <v>0</v>
      </c>
      <c r="DF164" s="44">
        <f t="shared" si="196"/>
        <v>0</v>
      </c>
      <c r="DG164" s="43">
        <v>0</v>
      </c>
      <c r="DH164" s="11">
        <v>0</v>
      </c>
      <c r="DI164" s="44">
        <f t="shared" si="197"/>
        <v>0</v>
      </c>
      <c r="DJ164" s="6">
        <f t="shared" si="198"/>
        <v>917.89</v>
      </c>
      <c r="DK164" s="13">
        <f t="shared" si="199"/>
        <v>8245.0839999999989</v>
      </c>
    </row>
    <row r="165" spans="1:115" x14ac:dyDescent="0.25">
      <c r="A165" s="78">
        <v>2021</v>
      </c>
      <c r="B165" s="79" t="s">
        <v>8</v>
      </c>
      <c r="C165" s="43">
        <v>0</v>
      </c>
      <c r="D165" s="11">
        <v>0</v>
      </c>
      <c r="E165" s="44">
        <f>IF(C165=0,0,D165/C165*1000)</f>
        <v>0</v>
      </c>
      <c r="F165" s="43">
        <v>0</v>
      </c>
      <c r="G165" s="11">
        <v>0</v>
      </c>
      <c r="H165" s="44">
        <f t="shared" si="162"/>
        <v>0</v>
      </c>
      <c r="I165" s="43">
        <v>0</v>
      </c>
      <c r="J165" s="11">
        <v>0</v>
      </c>
      <c r="K165" s="44">
        <f t="shared" si="163"/>
        <v>0</v>
      </c>
      <c r="L165" s="43">
        <v>0</v>
      </c>
      <c r="M165" s="11">
        <v>0</v>
      </c>
      <c r="N165" s="44">
        <f t="shared" si="164"/>
        <v>0</v>
      </c>
      <c r="O165" s="43">
        <v>0</v>
      </c>
      <c r="P165" s="11">
        <v>0</v>
      </c>
      <c r="Q165" s="44">
        <f t="shared" si="165"/>
        <v>0</v>
      </c>
      <c r="R165" s="101">
        <v>488.21</v>
      </c>
      <c r="S165" s="4">
        <v>4764.74</v>
      </c>
      <c r="T165" s="44">
        <f t="shared" si="166"/>
        <v>9759.6116425308774</v>
      </c>
      <c r="U165" s="43">
        <v>0</v>
      </c>
      <c r="V165" s="11">
        <v>0</v>
      </c>
      <c r="W165" s="44">
        <f t="shared" si="167"/>
        <v>0</v>
      </c>
      <c r="X165" s="43">
        <v>0</v>
      </c>
      <c r="Y165" s="11">
        <v>0</v>
      </c>
      <c r="Z165" s="44">
        <f t="shared" si="168"/>
        <v>0</v>
      </c>
      <c r="AA165" s="43">
        <v>0</v>
      </c>
      <c r="AB165" s="11">
        <v>0</v>
      </c>
      <c r="AC165" s="44">
        <f t="shared" si="169"/>
        <v>0</v>
      </c>
      <c r="AD165" s="43">
        <v>0</v>
      </c>
      <c r="AE165" s="11">
        <v>0</v>
      </c>
      <c r="AF165" s="44">
        <f t="shared" si="170"/>
        <v>0</v>
      </c>
      <c r="AG165" s="43">
        <v>0</v>
      </c>
      <c r="AH165" s="11">
        <v>0</v>
      </c>
      <c r="AI165" s="44">
        <f t="shared" si="171"/>
        <v>0</v>
      </c>
      <c r="AJ165" s="43">
        <v>0</v>
      </c>
      <c r="AK165" s="11">
        <v>0</v>
      </c>
      <c r="AL165" s="44">
        <f t="shared" si="172"/>
        <v>0</v>
      </c>
      <c r="AM165" s="43">
        <v>0</v>
      </c>
      <c r="AN165" s="11">
        <v>0</v>
      </c>
      <c r="AO165" s="44">
        <f t="shared" si="173"/>
        <v>0</v>
      </c>
      <c r="AP165" s="43">
        <v>0</v>
      </c>
      <c r="AQ165" s="11">
        <v>0</v>
      </c>
      <c r="AR165" s="44">
        <f t="shared" si="174"/>
        <v>0</v>
      </c>
      <c r="AS165" s="43">
        <v>0</v>
      </c>
      <c r="AT165" s="11">
        <v>0</v>
      </c>
      <c r="AU165" s="44">
        <f t="shared" si="175"/>
        <v>0</v>
      </c>
      <c r="AV165" s="43">
        <v>0</v>
      </c>
      <c r="AW165" s="11">
        <v>0</v>
      </c>
      <c r="AX165" s="44">
        <f t="shared" si="176"/>
        <v>0</v>
      </c>
      <c r="AY165" s="43">
        <v>0</v>
      </c>
      <c r="AZ165" s="11">
        <v>0</v>
      </c>
      <c r="BA165" s="44">
        <f t="shared" si="177"/>
        <v>0</v>
      </c>
      <c r="BB165" s="43">
        <v>0</v>
      </c>
      <c r="BC165" s="11">
        <v>0</v>
      </c>
      <c r="BD165" s="44">
        <f t="shared" si="178"/>
        <v>0</v>
      </c>
      <c r="BE165" s="43">
        <v>0</v>
      </c>
      <c r="BF165" s="11">
        <v>0</v>
      </c>
      <c r="BG165" s="44">
        <f t="shared" si="179"/>
        <v>0</v>
      </c>
      <c r="BH165" s="43">
        <v>0</v>
      </c>
      <c r="BI165" s="11">
        <v>0</v>
      </c>
      <c r="BJ165" s="44">
        <f t="shared" si="180"/>
        <v>0</v>
      </c>
      <c r="BK165" s="43">
        <v>0</v>
      </c>
      <c r="BL165" s="11">
        <v>0</v>
      </c>
      <c r="BM165" s="44">
        <f t="shared" si="181"/>
        <v>0</v>
      </c>
      <c r="BN165" s="43">
        <v>0</v>
      </c>
      <c r="BO165" s="11">
        <v>0</v>
      </c>
      <c r="BP165" s="44">
        <f t="shared" si="182"/>
        <v>0</v>
      </c>
      <c r="BQ165" s="43">
        <v>0</v>
      </c>
      <c r="BR165" s="11">
        <v>0</v>
      </c>
      <c r="BS165" s="44">
        <f t="shared" si="183"/>
        <v>0</v>
      </c>
      <c r="BT165" s="43">
        <v>0</v>
      </c>
      <c r="BU165" s="11">
        <v>0</v>
      </c>
      <c r="BV165" s="44">
        <f t="shared" si="184"/>
        <v>0</v>
      </c>
      <c r="BW165" s="43">
        <v>0</v>
      </c>
      <c r="BX165" s="11">
        <v>0</v>
      </c>
      <c r="BY165" s="44">
        <f t="shared" si="185"/>
        <v>0</v>
      </c>
      <c r="BZ165" s="43">
        <v>0</v>
      </c>
      <c r="CA165" s="11">
        <v>0</v>
      </c>
      <c r="CB165" s="44">
        <f t="shared" si="186"/>
        <v>0</v>
      </c>
      <c r="CC165" s="43">
        <v>0</v>
      </c>
      <c r="CD165" s="11">
        <v>0</v>
      </c>
      <c r="CE165" s="44">
        <f t="shared" si="187"/>
        <v>0</v>
      </c>
      <c r="CF165" s="43">
        <v>0</v>
      </c>
      <c r="CG165" s="11">
        <v>0</v>
      </c>
      <c r="CH165" s="44">
        <f t="shared" si="188"/>
        <v>0</v>
      </c>
      <c r="CI165" s="43">
        <v>0</v>
      </c>
      <c r="CJ165" s="11">
        <v>0</v>
      </c>
      <c r="CK165" s="44">
        <f t="shared" si="189"/>
        <v>0</v>
      </c>
      <c r="CL165" s="43">
        <v>0</v>
      </c>
      <c r="CM165" s="11">
        <v>0</v>
      </c>
      <c r="CN165" s="44">
        <f t="shared" si="190"/>
        <v>0</v>
      </c>
      <c r="CO165" s="43">
        <v>0</v>
      </c>
      <c r="CP165" s="11">
        <v>0</v>
      </c>
      <c r="CQ165" s="44">
        <f t="shared" si="191"/>
        <v>0</v>
      </c>
      <c r="CR165" s="43">
        <v>0</v>
      </c>
      <c r="CS165" s="11">
        <v>0</v>
      </c>
      <c r="CT165" s="44">
        <f t="shared" si="192"/>
        <v>0</v>
      </c>
      <c r="CU165" s="43">
        <v>0</v>
      </c>
      <c r="CV165" s="11">
        <v>0</v>
      </c>
      <c r="CW165" s="44">
        <f t="shared" si="193"/>
        <v>0</v>
      </c>
      <c r="CX165" s="43">
        <v>0</v>
      </c>
      <c r="CY165" s="11">
        <v>0</v>
      </c>
      <c r="CZ165" s="44">
        <f t="shared" si="194"/>
        <v>0</v>
      </c>
      <c r="DA165" s="43">
        <v>0</v>
      </c>
      <c r="DB165" s="11">
        <v>0</v>
      </c>
      <c r="DC165" s="44">
        <f t="shared" si="195"/>
        <v>0</v>
      </c>
      <c r="DD165" s="101">
        <v>550</v>
      </c>
      <c r="DE165" s="4">
        <v>4772.2860000000001</v>
      </c>
      <c r="DF165" s="44">
        <f t="shared" si="196"/>
        <v>8676.8836363636365</v>
      </c>
      <c r="DG165" s="43">
        <v>0</v>
      </c>
      <c r="DH165" s="11">
        <v>0</v>
      </c>
      <c r="DI165" s="44">
        <f t="shared" si="197"/>
        <v>0</v>
      </c>
      <c r="DJ165" s="92">
        <f t="shared" si="198"/>
        <v>1038.21</v>
      </c>
      <c r="DK165" s="93">
        <f t="shared" si="199"/>
        <v>9537.0259999999998</v>
      </c>
    </row>
    <row r="166" spans="1:115" x14ac:dyDescent="0.25">
      <c r="A166" s="78">
        <v>2021</v>
      </c>
      <c r="B166" s="44" t="s">
        <v>9</v>
      </c>
      <c r="C166" s="43">
        <v>0</v>
      </c>
      <c r="D166" s="11">
        <v>0</v>
      </c>
      <c r="E166" s="44">
        <f t="shared" ref="E166:E173" si="201">IF(C166=0,0,D166/C166*1000)</f>
        <v>0</v>
      </c>
      <c r="F166" s="43">
        <v>0</v>
      </c>
      <c r="G166" s="11">
        <v>0</v>
      </c>
      <c r="H166" s="44">
        <f t="shared" si="162"/>
        <v>0</v>
      </c>
      <c r="I166" s="43">
        <v>0</v>
      </c>
      <c r="J166" s="11">
        <v>0</v>
      </c>
      <c r="K166" s="44">
        <f t="shared" si="163"/>
        <v>0</v>
      </c>
      <c r="L166" s="102">
        <v>54.944000000000003</v>
      </c>
      <c r="M166" s="103">
        <v>137.041</v>
      </c>
      <c r="N166" s="44">
        <f t="shared" si="164"/>
        <v>2494.1940885264999</v>
      </c>
      <c r="O166" s="43">
        <v>0</v>
      </c>
      <c r="P166" s="11">
        <v>0</v>
      </c>
      <c r="Q166" s="44">
        <f t="shared" si="165"/>
        <v>0</v>
      </c>
      <c r="R166" s="102">
        <v>1396.75</v>
      </c>
      <c r="S166" s="103">
        <v>13118.117</v>
      </c>
      <c r="T166" s="44">
        <f t="shared" si="166"/>
        <v>9391.8861643100045</v>
      </c>
      <c r="U166" s="43">
        <v>0</v>
      </c>
      <c r="V166" s="11">
        <v>0</v>
      </c>
      <c r="W166" s="44">
        <f t="shared" si="167"/>
        <v>0</v>
      </c>
      <c r="X166" s="43">
        <v>0</v>
      </c>
      <c r="Y166" s="11">
        <v>0</v>
      </c>
      <c r="Z166" s="44">
        <f t="shared" si="168"/>
        <v>0</v>
      </c>
      <c r="AA166" s="43">
        <v>0</v>
      </c>
      <c r="AB166" s="11">
        <v>0</v>
      </c>
      <c r="AC166" s="44">
        <f t="shared" si="169"/>
        <v>0</v>
      </c>
      <c r="AD166" s="43">
        <v>0</v>
      </c>
      <c r="AE166" s="11">
        <v>0</v>
      </c>
      <c r="AF166" s="44">
        <f t="shared" si="170"/>
        <v>0</v>
      </c>
      <c r="AG166" s="43">
        <v>0</v>
      </c>
      <c r="AH166" s="11">
        <v>0</v>
      </c>
      <c r="AI166" s="44">
        <f t="shared" si="171"/>
        <v>0</v>
      </c>
      <c r="AJ166" s="43">
        <v>0</v>
      </c>
      <c r="AK166" s="11">
        <v>0</v>
      </c>
      <c r="AL166" s="44">
        <f t="shared" si="172"/>
        <v>0</v>
      </c>
      <c r="AM166" s="43">
        <v>0</v>
      </c>
      <c r="AN166" s="11">
        <v>0</v>
      </c>
      <c r="AO166" s="44">
        <f t="shared" si="173"/>
        <v>0</v>
      </c>
      <c r="AP166" s="43">
        <v>0</v>
      </c>
      <c r="AQ166" s="11">
        <v>0</v>
      </c>
      <c r="AR166" s="44">
        <f t="shared" si="174"/>
        <v>0</v>
      </c>
      <c r="AS166" s="43">
        <v>0</v>
      </c>
      <c r="AT166" s="11">
        <v>0</v>
      </c>
      <c r="AU166" s="44">
        <f t="shared" si="175"/>
        <v>0</v>
      </c>
      <c r="AV166" s="43">
        <v>0</v>
      </c>
      <c r="AW166" s="11">
        <v>0</v>
      </c>
      <c r="AX166" s="44">
        <f t="shared" si="176"/>
        <v>0</v>
      </c>
      <c r="AY166" s="43">
        <v>0</v>
      </c>
      <c r="AZ166" s="11">
        <v>0</v>
      </c>
      <c r="BA166" s="44">
        <f t="shared" si="177"/>
        <v>0</v>
      </c>
      <c r="BB166" s="43">
        <v>0</v>
      </c>
      <c r="BC166" s="11">
        <v>0</v>
      </c>
      <c r="BD166" s="44">
        <f t="shared" si="178"/>
        <v>0</v>
      </c>
      <c r="BE166" s="43">
        <v>0</v>
      </c>
      <c r="BF166" s="11">
        <v>0</v>
      </c>
      <c r="BG166" s="44">
        <f t="shared" si="179"/>
        <v>0</v>
      </c>
      <c r="BH166" s="43">
        <v>0</v>
      </c>
      <c r="BI166" s="11">
        <v>0</v>
      </c>
      <c r="BJ166" s="44">
        <f t="shared" si="180"/>
        <v>0</v>
      </c>
      <c r="BK166" s="43">
        <v>0</v>
      </c>
      <c r="BL166" s="11">
        <v>0</v>
      </c>
      <c r="BM166" s="44">
        <f t="shared" si="181"/>
        <v>0</v>
      </c>
      <c r="BN166" s="43">
        <v>0</v>
      </c>
      <c r="BO166" s="11">
        <v>0</v>
      </c>
      <c r="BP166" s="44">
        <f t="shared" si="182"/>
        <v>0</v>
      </c>
      <c r="BQ166" s="43">
        <v>0</v>
      </c>
      <c r="BR166" s="11">
        <v>0</v>
      </c>
      <c r="BS166" s="44">
        <f t="shared" si="183"/>
        <v>0</v>
      </c>
      <c r="BT166" s="43">
        <v>0</v>
      </c>
      <c r="BU166" s="11">
        <v>0</v>
      </c>
      <c r="BV166" s="44">
        <f t="shared" si="184"/>
        <v>0</v>
      </c>
      <c r="BW166" s="43">
        <v>0</v>
      </c>
      <c r="BX166" s="11">
        <v>0</v>
      </c>
      <c r="BY166" s="44">
        <f t="shared" si="185"/>
        <v>0</v>
      </c>
      <c r="BZ166" s="43">
        <v>0</v>
      </c>
      <c r="CA166" s="11">
        <v>0</v>
      </c>
      <c r="CB166" s="44">
        <f t="shared" si="186"/>
        <v>0</v>
      </c>
      <c r="CC166" s="102">
        <v>8252</v>
      </c>
      <c r="CD166" s="103">
        <v>68219.017999999996</v>
      </c>
      <c r="CE166" s="44">
        <f t="shared" si="187"/>
        <v>8266.9677653902072</v>
      </c>
      <c r="CF166" s="43">
        <v>0</v>
      </c>
      <c r="CG166" s="11">
        <v>0</v>
      </c>
      <c r="CH166" s="44">
        <f t="shared" si="188"/>
        <v>0</v>
      </c>
      <c r="CI166" s="43">
        <v>0</v>
      </c>
      <c r="CJ166" s="11">
        <v>0</v>
      </c>
      <c r="CK166" s="44">
        <f t="shared" si="189"/>
        <v>0</v>
      </c>
      <c r="CL166" s="43">
        <v>0</v>
      </c>
      <c r="CM166" s="11">
        <v>0</v>
      </c>
      <c r="CN166" s="44">
        <f t="shared" si="190"/>
        <v>0</v>
      </c>
      <c r="CO166" s="43">
        <v>0</v>
      </c>
      <c r="CP166" s="11">
        <v>0</v>
      </c>
      <c r="CQ166" s="44">
        <f t="shared" si="191"/>
        <v>0</v>
      </c>
      <c r="CR166" s="43">
        <v>0</v>
      </c>
      <c r="CS166" s="11">
        <v>0</v>
      </c>
      <c r="CT166" s="44">
        <f t="shared" si="192"/>
        <v>0</v>
      </c>
      <c r="CU166" s="43">
        <v>0</v>
      </c>
      <c r="CV166" s="11">
        <v>0</v>
      </c>
      <c r="CW166" s="44">
        <f t="shared" si="193"/>
        <v>0</v>
      </c>
      <c r="CX166" s="43">
        <v>0</v>
      </c>
      <c r="CY166" s="11">
        <v>0</v>
      </c>
      <c r="CZ166" s="44">
        <f t="shared" si="194"/>
        <v>0</v>
      </c>
      <c r="DA166" s="43">
        <v>0</v>
      </c>
      <c r="DB166" s="11">
        <v>0</v>
      </c>
      <c r="DC166" s="44">
        <f t="shared" si="195"/>
        <v>0</v>
      </c>
      <c r="DD166" s="102">
        <v>550</v>
      </c>
      <c r="DE166" s="103">
        <v>4897.723</v>
      </c>
      <c r="DF166" s="44">
        <f t="shared" si="196"/>
        <v>8904.9509090909087</v>
      </c>
      <c r="DG166" s="43">
        <v>0</v>
      </c>
      <c r="DH166" s="11">
        <v>0</v>
      </c>
      <c r="DI166" s="44">
        <f t="shared" si="197"/>
        <v>0</v>
      </c>
      <c r="DJ166" s="6">
        <f t="shared" si="198"/>
        <v>10253.694</v>
      </c>
      <c r="DK166" s="13">
        <f t="shared" si="199"/>
        <v>86371.89899999999</v>
      </c>
    </row>
    <row r="167" spans="1:115" x14ac:dyDescent="0.25">
      <c r="A167" s="78">
        <v>2021</v>
      </c>
      <c r="B167" s="79" t="s">
        <v>10</v>
      </c>
      <c r="C167" s="43">
        <v>0</v>
      </c>
      <c r="D167" s="11">
        <v>0</v>
      </c>
      <c r="E167" s="44">
        <f t="shared" si="201"/>
        <v>0</v>
      </c>
      <c r="F167" s="43">
        <v>0</v>
      </c>
      <c r="G167" s="11">
        <v>0</v>
      </c>
      <c r="H167" s="44">
        <f t="shared" si="162"/>
        <v>0</v>
      </c>
      <c r="I167" s="43">
        <v>0</v>
      </c>
      <c r="J167" s="11">
        <v>0</v>
      </c>
      <c r="K167" s="44">
        <f t="shared" si="163"/>
        <v>0</v>
      </c>
      <c r="L167" s="43">
        <v>0</v>
      </c>
      <c r="M167" s="11">
        <v>0</v>
      </c>
      <c r="N167" s="44">
        <f t="shared" si="164"/>
        <v>0</v>
      </c>
      <c r="O167" s="43">
        <v>0</v>
      </c>
      <c r="P167" s="11">
        <v>0</v>
      </c>
      <c r="Q167" s="44">
        <f t="shared" si="165"/>
        <v>0</v>
      </c>
      <c r="R167" s="101">
        <v>2565.252</v>
      </c>
      <c r="S167" s="4">
        <v>25894.359</v>
      </c>
      <c r="T167" s="44">
        <f t="shared" si="166"/>
        <v>10094.27494842612</v>
      </c>
      <c r="U167" s="43">
        <v>0</v>
      </c>
      <c r="V167" s="11">
        <v>0</v>
      </c>
      <c r="W167" s="44">
        <f t="shared" si="167"/>
        <v>0</v>
      </c>
      <c r="X167" s="43">
        <v>0</v>
      </c>
      <c r="Y167" s="11">
        <v>0</v>
      </c>
      <c r="Z167" s="44">
        <f t="shared" si="168"/>
        <v>0</v>
      </c>
      <c r="AA167" s="43">
        <v>0</v>
      </c>
      <c r="AB167" s="11">
        <v>0</v>
      </c>
      <c r="AC167" s="44">
        <f t="shared" si="169"/>
        <v>0</v>
      </c>
      <c r="AD167" s="43">
        <v>0</v>
      </c>
      <c r="AE167" s="11">
        <v>0</v>
      </c>
      <c r="AF167" s="44">
        <f t="shared" si="170"/>
        <v>0</v>
      </c>
      <c r="AG167" s="43">
        <v>0</v>
      </c>
      <c r="AH167" s="11">
        <v>0</v>
      </c>
      <c r="AI167" s="44">
        <f t="shared" si="171"/>
        <v>0</v>
      </c>
      <c r="AJ167" s="101">
        <v>3.5700000000000003E-2</v>
      </c>
      <c r="AK167" s="4">
        <v>6.6909999999999998</v>
      </c>
      <c r="AL167" s="44">
        <f t="shared" si="172"/>
        <v>187422.96918767504</v>
      </c>
      <c r="AM167" s="43">
        <v>0</v>
      </c>
      <c r="AN167" s="11">
        <v>0</v>
      </c>
      <c r="AO167" s="44">
        <f t="shared" si="173"/>
        <v>0</v>
      </c>
      <c r="AP167" s="43">
        <v>0</v>
      </c>
      <c r="AQ167" s="11">
        <v>0</v>
      </c>
      <c r="AR167" s="44">
        <f t="shared" si="174"/>
        <v>0</v>
      </c>
      <c r="AS167" s="43">
        <v>0</v>
      </c>
      <c r="AT167" s="11">
        <v>0</v>
      </c>
      <c r="AU167" s="44">
        <f t="shared" si="175"/>
        <v>0</v>
      </c>
      <c r="AV167" s="43">
        <v>0</v>
      </c>
      <c r="AW167" s="11">
        <v>0</v>
      </c>
      <c r="AX167" s="44">
        <f t="shared" si="176"/>
        <v>0</v>
      </c>
      <c r="AY167" s="43">
        <v>0</v>
      </c>
      <c r="AZ167" s="11">
        <v>0</v>
      </c>
      <c r="BA167" s="44">
        <f t="shared" si="177"/>
        <v>0</v>
      </c>
      <c r="BB167" s="43">
        <v>0</v>
      </c>
      <c r="BC167" s="11">
        <v>0</v>
      </c>
      <c r="BD167" s="44">
        <f t="shared" si="178"/>
        <v>0</v>
      </c>
      <c r="BE167" s="43">
        <v>0</v>
      </c>
      <c r="BF167" s="11">
        <v>0</v>
      </c>
      <c r="BG167" s="44">
        <f t="shared" si="179"/>
        <v>0</v>
      </c>
      <c r="BH167" s="43">
        <v>0</v>
      </c>
      <c r="BI167" s="11">
        <v>0</v>
      </c>
      <c r="BJ167" s="44">
        <f t="shared" si="180"/>
        <v>0</v>
      </c>
      <c r="BK167" s="43">
        <v>0</v>
      </c>
      <c r="BL167" s="11">
        <v>0</v>
      </c>
      <c r="BM167" s="44">
        <f t="shared" si="181"/>
        <v>0</v>
      </c>
      <c r="BN167" s="43">
        <v>0</v>
      </c>
      <c r="BO167" s="11">
        <v>0</v>
      </c>
      <c r="BP167" s="44">
        <f t="shared" si="182"/>
        <v>0</v>
      </c>
      <c r="BQ167" s="43">
        <v>0</v>
      </c>
      <c r="BR167" s="11">
        <v>0</v>
      </c>
      <c r="BS167" s="44">
        <f t="shared" si="183"/>
        <v>0</v>
      </c>
      <c r="BT167" s="43">
        <v>0</v>
      </c>
      <c r="BU167" s="11">
        <v>0</v>
      </c>
      <c r="BV167" s="44">
        <f t="shared" si="184"/>
        <v>0</v>
      </c>
      <c r="BW167" s="43">
        <v>0</v>
      </c>
      <c r="BX167" s="11">
        <v>0</v>
      </c>
      <c r="BY167" s="44">
        <f t="shared" si="185"/>
        <v>0</v>
      </c>
      <c r="BZ167" s="43">
        <v>0</v>
      </c>
      <c r="CA167" s="11">
        <v>0</v>
      </c>
      <c r="CB167" s="44">
        <f t="shared" si="186"/>
        <v>0</v>
      </c>
      <c r="CC167" s="43">
        <v>0</v>
      </c>
      <c r="CD167" s="11">
        <v>0</v>
      </c>
      <c r="CE167" s="44">
        <f t="shared" si="187"/>
        <v>0</v>
      </c>
      <c r="CF167" s="43">
        <v>0</v>
      </c>
      <c r="CG167" s="11">
        <v>0</v>
      </c>
      <c r="CH167" s="44">
        <f t="shared" si="188"/>
        <v>0</v>
      </c>
      <c r="CI167" s="43">
        <v>0</v>
      </c>
      <c r="CJ167" s="11">
        <v>0</v>
      </c>
      <c r="CK167" s="44">
        <f t="shared" si="189"/>
        <v>0</v>
      </c>
      <c r="CL167" s="43">
        <v>0</v>
      </c>
      <c r="CM167" s="11">
        <v>0</v>
      </c>
      <c r="CN167" s="44">
        <f t="shared" si="190"/>
        <v>0</v>
      </c>
      <c r="CO167" s="43">
        <v>0</v>
      </c>
      <c r="CP167" s="11">
        <v>0</v>
      </c>
      <c r="CQ167" s="44">
        <f t="shared" si="191"/>
        <v>0</v>
      </c>
      <c r="CR167" s="43">
        <v>0</v>
      </c>
      <c r="CS167" s="11">
        <v>0</v>
      </c>
      <c r="CT167" s="44">
        <f t="shared" si="192"/>
        <v>0</v>
      </c>
      <c r="CU167" s="43">
        <v>0</v>
      </c>
      <c r="CV167" s="11">
        <v>0</v>
      </c>
      <c r="CW167" s="44">
        <f t="shared" si="193"/>
        <v>0</v>
      </c>
      <c r="CX167" s="43">
        <v>0</v>
      </c>
      <c r="CY167" s="11">
        <v>0</v>
      </c>
      <c r="CZ167" s="44">
        <f t="shared" si="194"/>
        <v>0</v>
      </c>
      <c r="DA167" s="101">
        <v>5.0000000000000001E-4</v>
      </c>
      <c r="DB167" s="4">
        <v>0.25600000000000001</v>
      </c>
      <c r="DC167" s="44">
        <f t="shared" si="195"/>
        <v>512000</v>
      </c>
      <c r="DD167" s="43">
        <v>0</v>
      </c>
      <c r="DE167" s="11">
        <v>0</v>
      </c>
      <c r="DF167" s="44">
        <f t="shared" si="196"/>
        <v>0</v>
      </c>
      <c r="DG167" s="43">
        <v>0</v>
      </c>
      <c r="DH167" s="11">
        <v>0</v>
      </c>
      <c r="DI167" s="44">
        <f t="shared" si="197"/>
        <v>0</v>
      </c>
      <c r="DJ167" s="6">
        <f t="shared" si="198"/>
        <v>2565.2882</v>
      </c>
      <c r="DK167" s="13">
        <f t="shared" si="199"/>
        <v>25901.306</v>
      </c>
    </row>
    <row r="168" spans="1:115" x14ac:dyDescent="0.25">
      <c r="A168" s="78">
        <v>2021</v>
      </c>
      <c r="B168" s="79" t="s">
        <v>11</v>
      </c>
      <c r="C168" s="43">
        <v>0</v>
      </c>
      <c r="D168" s="11">
        <v>0</v>
      </c>
      <c r="E168" s="44">
        <f t="shared" si="201"/>
        <v>0</v>
      </c>
      <c r="F168" s="43">
        <v>0</v>
      </c>
      <c r="G168" s="11">
        <v>0</v>
      </c>
      <c r="H168" s="44">
        <f t="shared" si="162"/>
        <v>0</v>
      </c>
      <c r="I168" s="43">
        <v>0</v>
      </c>
      <c r="J168" s="11">
        <v>0</v>
      </c>
      <c r="K168" s="44">
        <f t="shared" si="163"/>
        <v>0</v>
      </c>
      <c r="L168" s="43">
        <v>0</v>
      </c>
      <c r="M168" s="11">
        <v>0</v>
      </c>
      <c r="N168" s="44">
        <f t="shared" si="164"/>
        <v>0</v>
      </c>
      <c r="O168" s="43">
        <v>0</v>
      </c>
      <c r="P168" s="11">
        <v>0</v>
      </c>
      <c r="Q168" s="44">
        <f t="shared" si="165"/>
        <v>0</v>
      </c>
      <c r="R168" s="101">
        <v>1744.89</v>
      </c>
      <c r="S168" s="4">
        <v>17833.984</v>
      </c>
      <c r="T168" s="44">
        <f t="shared" si="166"/>
        <v>10220.692421871865</v>
      </c>
      <c r="U168" s="43">
        <v>0</v>
      </c>
      <c r="V168" s="11">
        <v>0</v>
      </c>
      <c r="W168" s="44">
        <f t="shared" si="167"/>
        <v>0</v>
      </c>
      <c r="X168" s="43">
        <v>0</v>
      </c>
      <c r="Y168" s="11">
        <v>0</v>
      </c>
      <c r="Z168" s="44">
        <f t="shared" si="168"/>
        <v>0</v>
      </c>
      <c r="AA168" s="43">
        <v>0</v>
      </c>
      <c r="AB168" s="11">
        <v>0</v>
      </c>
      <c r="AC168" s="44">
        <f t="shared" si="169"/>
        <v>0</v>
      </c>
      <c r="AD168" s="43">
        <v>0</v>
      </c>
      <c r="AE168" s="11">
        <v>0</v>
      </c>
      <c r="AF168" s="44">
        <f t="shared" si="170"/>
        <v>0</v>
      </c>
      <c r="AG168" s="43">
        <v>0</v>
      </c>
      <c r="AH168" s="11">
        <v>0</v>
      </c>
      <c r="AI168" s="44">
        <f t="shared" si="171"/>
        <v>0</v>
      </c>
      <c r="AJ168" s="43">
        <v>0</v>
      </c>
      <c r="AK168" s="11">
        <v>0</v>
      </c>
      <c r="AL168" s="44">
        <f t="shared" si="172"/>
        <v>0</v>
      </c>
      <c r="AM168" s="43">
        <v>0</v>
      </c>
      <c r="AN168" s="11">
        <v>0</v>
      </c>
      <c r="AO168" s="44">
        <f t="shared" si="173"/>
        <v>0</v>
      </c>
      <c r="AP168" s="43">
        <v>0</v>
      </c>
      <c r="AQ168" s="11">
        <v>0</v>
      </c>
      <c r="AR168" s="44">
        <f t="shared" si="174"/>
        <v>0</v>
      </c>
      <c r="AS168" s="43">
        <v>0</v>
      </c>
      <c r="AT168" s="11">
        <v>0</v>
      </c>
      <c r="AU168" s="44">
        <f t="shared" si="175"/>
        <v>0</v>
      </c>
      <c r="AV168" s="43">
        <v>0</v>
      </c>
      <c r="AW168" s="11">
        <v>0</v>
      </c>
      <c r="AX168" s="44">
        <f t="shared" si="176"/>
        <v>0</v>
      </c>
      <c r="AY168" s="43">
        <v>0</v>
      </c>
      <c r="AZ168" s="11">
        <v>0</v>
      </c>
      <c r="BA168" s="44">
        <f t="shared" si="177"/>
        <v>0</v>
      </c>
      <c r="BB168" s="43">
        <v>0</v>
      </c>
      <c r="BC168" s="11">
        <v>0</v>
      </c>
      <c r="BD168" s="44">
        <f t="shared" si="178"/>
        <v>0</v>
      </c>
      <c r="BE168" s="43">
        <v>0</v>
      </c>
      <c r="BF168" s="11">
        <v>0</v>
      </c>
      <c r="BG168" s="44">
        <f t="shared" si="179"/>
        <v>0</v>
      </c>
      <c r="BH168" s="43">
        <v>0</v>
      </c>
      <c r="BI168" s="11">
        <v>0</v>
      </c>
      <c r="BJ168" s="44">
        <f t="shared" si="180"/>
        <v>0</v>
      </c>
      <c r="BK168" s="43">
        <v>0</v>
      </c>
      <c r="BL168" s="11">
        <v>0</v>
      </c>
      <c r="BM168" s="44">
        <f t="shared" si="181"/>
        <v>0</v>
      </c>
      <c r="BN168" s="43">
        <v>0</v>
      </c>
      <c r="BO168" s="11">
        <v>0</v>
      </c>
      <c r="BP168" s="44">
        <f t="shared" si="182"/>
        <v>0</v>
      </c>
      <c r="BQ168" s="43">
        <v>0</v>
      </c>
      <c r="BR168" s="11">
        <v>0</v>
      </c>
      <c r="BS168" s="44">
        <f t="shared" si="183"/>
        <v>0</v>
      </c>
      <c r="BT168" s="43">
        <v>0</v>
      </c>
      <c r="BU168" s="11">
        <v>0</v>
      </c>
      <c r="BV168" s="44">
        <f t="shared" si="184"/>
        <v>0</v>
      </c>
      <c r="BW168" s="43">
        <v>0</v>
      </c>
      <c r="BX168" s="11">
        <v>0</v>
      </c>
      <c r="BY168" s="44">
        <f t="shared" si="185"/>
        <v>0</v>
      </c>
      <c r="BZ168" s="101">
        <v>36939.800000000003</v>
      </c>
      <c r="CA168" s="4">
        <v>321563.68400000001</v>
      </c>
      <c r="CB168" s="44">
        <f t="shared" si="186"/>
        <v>8705.0737686722714</v>
      </c>
      <c r="CC168" s="101">
        <v>27500</v>
      </c>
      <c r="CD168" s="4">
        <v>250600.48800000001</v>
      </c>
      <c r="CE168" s="44">
        <f t="shared" si="187"/>
        <v>9112.7450181818185</v>
      </c>
      <c r="CF168" s="43">
        <v>0</v>
      </c>
      <c r="CG168" s="11">
        <v>0</v>
      </c>
      <c r="CH168" s="44">
        <f t="shared" si="188"/>
        <v>0</v>
      </c>
      <c r="CI168" s="43">
        <v>0</v>
      </c>
      <c r="CJ168" s="11">
        <v>0</v>
      </c>
      <c r="CK168" s="44">
        <f t="shared" si="189"/>
        <v>0</v>
      </c>
      <c r="CL168" s="101">
        <v>1.0980000000000001</v>
      </c>
      <c r="CM168" s="4">
        <v>118.199</v>
      </c>
      <c r="CN168" s="44">
        <f t="shared" si="190"/>
        <v>107649.36247723132</v>
      </c>
      <c r="CO168" s="43">
        <v>0</v>
      </c>
      <c r="CP168" s="11">
        <v>0</v>
      </c>
      <c r="CQ168" s="44">
        <f t="shared" si="191"/>
        <v>0</v>
      </c>
      <c r="CR168" s="43">
        <v>0</v>
      </c>
      <c r="CS168" s="11">
        <v>0</v>
      </c>
      <c r="CT168" s="44">
        <f t="shared" si="192"/>
        <v>0</v>
      </c>
      <c r="CU168" s="43">
        <v>0</v>
      </c>
      <c r="CV168" s="11">
        <v>0</v>
      </c>
      <c r="CW168" s="44">
        <f t="shared" si="193"/>
        <v>0</v>
      </c>
      <c r="CX168" s="101">
        <v>5500</v>
      </c>
      <c r="CY168" s="4">
        <v>54104.612000000001</v>
      </c>
      <c r="CZ168" s="44">
        <f t="shared" si="194"/>
        <v>9837.202181818182</v>
      </c>
      <c r="DA168" s="43">
        <v>0</v>
      </c>
      <c r="DB168" s="11">
        <v>0</v>
      </c>
      <c r="DC168" s="44">
        <f t="shared" si="195"/>
        <v>0</v>
      </c>
      <c r="DD168" s="43">
        <v>0</v>
      </c>
      <c r="DE168" s="11">
        <v>0</v>
      </c>
      <c r="DF168" s="44">
        <f t="shared" si="196"/>
        <v>0</v>
      </c>
      <c r="DG168" s="43">
        <v>0</v>
      </c>
      <c r="DH168" s="11">
        <v>0</v>
      </c>
      <c r="DI168" s="44">
        <f t="shared" si="197"/>
        <v>0</v>
      </c>
      <c r="DJ168" s="6">
        <f>C168+F168+I168+L168+O168+R168+X168+AA168+AD168+AG168+AJ168+AM168+AP168+AS168+AV168+AY168+BB168+BE168+BH168+BK168+BN168+BQ168+BT168+BW168+BZ168+CC168+CF168+CI168+CO168+CR168+CU168+CX168+DA168+DG168+DD168+U168+CL168</f>
        <v>71685.788</v>
      </c>
      <c r="DK168" s="13">
        <f>D168+G168+J168+M168+P168+S168+Y168+AB168+AE168+AH168+AK168+AN168+AQ168+AT168+AW168+AZ168+BC168+BF168+BI168+BL168+BO168+BR168+BU168+BX168+CA168+CD168+CG168+CJ168+CP168+CS168+CV168+CY168+DB168+DH168+DE168+V168+CM168</f>
        <v>644220.96699999995</v>
      </c>
    </row>
    <row r="169" spans="1:115" x14ac:dyDescent="0.25">
      <c r="A169" s="78">
        <v>2021</v>
      </c>
      <c r="B169" s="79" t="s">
        <v>12</v>
      </c>
      <c r="C169" s="43">
        <v>0</v>
      </c>
      <c r="D169" s="11">
        <v>0</v>
      </c>
      <c r="E169" s="44">
        <f t="shared" si="201"/>
        <v>0</v>
      </c>
      <c r="F169" s="43">
        <v>0</v>
      </c>
      <c r="G169" s="11">
        <v>0</v>
      </c>
      <c r="H169" s="44">
        <f t="shared" si="162"/>
        <v>0</v>
      </c>
      <c r="I169" s="43">
        <v>0</v>
      </c>
      <c r="J169" s="11">
        <v>0</v>
      </c>
      <c r="K169" s="44">
        <f t="shared" si="163"/>
        <v>0</v>
      </c>
      <c r="L169" s="43">
        <v>0</v>
      </c>
      <c r="M169" s="11">
        <v>0</v>
      </c>
      <c r="N169" s="44">
        <f t="shared" si="164"/>
        <v>0</v>
      </c>
      <c r="O169" s="43">
        <v>0</v>
      </c>
      <c r="P169" s="11">
        <v>0</v>
      </c>
      <c r="Q169" s="44">
        <f t="shared" si="165"/>
        <v>0</v>
      </c>
      <c r="R169" s="43">
        <v>0</v>
      </c>
      <c r="S169" s="11">
        <v>0</v>
      </c>
      <c r="T169" s="44">
        <f t="shared" si="166"/>
        <v>0</v>
      </c>
      <c r="U169" s="43">
        <v>0</v>
      </c>
      <c r="V169" s="11">
        <v>0</v>
      </c>
      <c r="W169" s="44">
        <f t="shared" si="167"/>
        <v>0</v>
      </c>
      <c r="X169" s="43">
        <v>0</v>
      </c>
      <c r="Y169" s="11">
        <v>0</v>
      </c>
      <c r="Z169" s="44">
        <f t="shared" si="168"/>
        <v>0</v>
      </c>
      <c r="AA169" s="43">
        <v>0</v>
      </c>
      <c r="AB169" s="11">
        <v>0</v>
      </c>
      <c r="AC169" s="44">
        <f t="shared" si="169"/>
        <v>0</v>
      </c>
      <c r="AD169" s="43">
        <v>0</v>
      </c>
      <c r="AE169" s="11">
        <v>0</v>
      </c>
      <c r="AF169" s="44">
        <f t="shared" si="170"/>
        <v>0</v>
      </c>
      <c r="AG169" s="43">
        <v>0</v>
      </c>
      <c r="AH169" s="11">
        <v>0</v>
      </c>
      <c r="AI169" s="44">
        <f t="shared" si="171"/>
        <v>0</v>
      </c>
      <c r="AJ169" s="43">
        <v>0</v>
      </c>
      <c r="AK169" s="11">
        <v>0</v>
      </c>
      <c r="AL169" s="44">
        <f t="shared" si="172"/>
        <v>0</v>
      </c>
      <c r="AM169" s="43">
        <v>0</v>
      </c>
      <c r="AN169" s="11">
        <v>0</v>
      </c>
      <c r="AO169" s="44">
        <f t="shared" si="173"/>
        <v>0</v>
      </c>
      <c r="AP169" s="43">
        <v>0</v>
      </c>
      <c r="AQ169" s="11">
        <v>0</v>
      </c>
      <c r="AR169" s="44">
        <f t="shared" si="174"/>
        <v>0</v>
      </c>
      <c r="AS169" s="43">
        <v>0</v>
      </c>
      <c r="AT169" s="11">
        <v>0</v>
      </c>
      <c r="AU169" s="44">
        <f t="shared" si="175"/>
        <v>0</v>
      </c>
      <c r="AV169" s="43">
        <v>0</v>
      </c>
      <c r="AW169" s="11">
        <v>0</v>
      </c>
      <c r="AX169" s="44">
        <f t="shared" si="176"/>
        <v>0</v>
      </c>
      <c r="AY169" s="43">
        <v>0</v>
      </c>
      <c r="AZ169" s="11">
        <v>0</v>
      </c>
      <c r="BA169" s="44">
        <f t="shared" si="177"/>
        <v>0</v>
      </c>
      <c r="BB169" s="43">
        <v>0</v>
      </c>
      <c r="BC169" s="11">
        <v>0</v>
      </c>
      <c r="BD169" s="44">
        <f t="shared" si="178"/>
        <v>0</v>
      </c>
      <c r="BE169" s="43">
        <v>0</v>
      </c>
      <c r="BF169" s="11">
        <v>0</v>
      </c>
      <c r="BG169" s="44">
        <f t="shared" si="179"/>
        <v>0</v>
      </c>
      <c r="BH169" s="43">
        <v>0</v>
      </c>
      <c r="BI169" s="11">
        <v>0</v>
      </c>
      <c r="BJ169" s="44">
        <f t="shared" si="180"/>
        <v>0</v>
      </c>
      <c r="BK169" s="43">
        <v>0</v>
      </c>
      <c r="BL169" s="11">
        <v>0</v>
      </c>
      <c r="BM169" s="44">
        <f t="shared" si="181"/>
        <v>0</v>
      </c>
      <c r="BN169" s="43">
        <v>0</v>
      </c>
      <c r="BO169" s="11">
        <v>0</v>
      </c>
      <c r="BP169" s="44">
        <f t="shared" si="182"/>
        <v>0</v>
      </c>
      <c r="BQ169" s="43">
        <v>0</v>
      </c>
      <c r="BR169" s="11">
        <v>0</v>
      </c>
      <c r="BS169" s="44">
        <f t="shared" si="183"/>
        <v>0</v>
      </c>
      <c r="BT169" s="43">
        <v>0</v>
      </c>
      <c r="BU169" s="11">
        <v>0</v>
      </c>
      <c r="BV169" s="44">
        <f t="shared" si="184"/>
        <v>0</v>
      </c>
      <c r="BW169" s="43">
        <v>0</v>
      </c>
      <c r="BX169" s="11">
        <v>0</v>
      </c>
      <c r="BY169" s="44">
        <f t="shared" si="185"/>
        <v>0</v>
      </c>
      <c r="BZ169" s="43">
        <v>0</v>
      </c>
      <c r="CA169" s="11">
        <v>0</v>
      </c>
      <c r="CB169" s="44">
        <f t="shared" si="186"/>
        <v>0</v>
      </c>
      <c r="CC169" s="43">
        <v>0</v>
      </c>
      <c r="CD169" s="11">
        <v>0</v>
      </c>
      <c r="CE169" s="44">
        <f t="shared" si="187"/>
        <v>0</v>
      </c>
      <c r="CF169" s="43">
        <v>0</v>
      </c>
      <c r="CG169" s="11">
        <v>0</v>
      </c>
      <c r="CH169" s="44">
        <f t="shared" si="188"/>
        <v>0</v>
      </c>
      <c r="CI169" s="43">
        <v>0</v>
      </c>
      <c r="CJ169" s="11">
        <v>0</v>
      </c>
      <c r="CK169" s="44">
        <f t="shared" si="189"/>
        <v>0</v>
      </c>
      <c r="CL169" s="43">
        <v>0</v>
      </c>
      <c r="CM169" s="11">
        <v>0</v>
      </c>
      <c r="CN169" s="44">
        <f t="shared" si="190"/>
        <v>0</v>
      </c>
      <c r="CO169" s="43">
        <v>0</v>
      </c>
      <c r="CP169" s="11">
        <v>0</v>
      </c>
      <c r="CQ169" s="44">
        <f t="shared" si="191"/>
        <v>0</v>
      </c>
      <c r="CR169" s="43">
        <v>0</v>
      </c>
      <c r="CS169" s="11">
        <v>0</v>
      </c>
      <c r="CT169" s="44">
        <f t="shared" si="192"/>
        <v>0</v>
      </c>
      <c r="CU169" s="43">
        <v>0</v>
      </c>
      <c r="CV169" s="11">
        <v>0</v>
      </c>
      <c r="CW169" s="44">
        <f t="shared" si="193"/>
        <v>0</v>
      </c>
      <c r="CX169" s="43">
        <v>0</v>
      </c>
      <c r="CY169" s="11">
        <v>0</v>
      </c>
      <c r="CZ169" s="44">
        <f t="shared" si="194"/>
        <v>0</v>
      </c>
      <c r="DA169" s="43">
        <v>0</v>
      </c>
      <c r="DB169" s="11">
        <v>0</v>
      </c>
      <c r="DC169" s="44">
        <f t="shared" si="195"/>
        <v>0</v>
      </c>
      <c r="DD169" s="43">
        <v>0</v>
      </c>
      <c r="DE169" s="11">
        <v>0</v>
      </c>
      <c r="DF169" s="44">
        <f t="shared" si="196"/>
        <v>0</v>
      </c>
      <c r="DG169" s="43">
        <v>0</v>
      </c>
      <c r="DH169" s="11">
        <v>0</v>
      </c>
      <c r="DI169" s="44">
        <f t="shared" si="197"/>
        <v>0</v>
      </c>
      <c r="DJ169" s="6">
        <f t="shared" ref="DJ169:DJ174" si="202">C169+F169+I169+L169+O169+R169+X169+AA169+AD169+AG169+AJ169+AM169+AP169+AS169+AV169+AY169+BB169+BE169+BH169+BK169+BN169+BQ169+BT169+BW169+BZ169+CC169+CF169+CI169+CO169+CR169+CU169+CX169+DA169+DG169+DD169+U169+CL169</f>
        <v>0</v>
      </c>
      <c r="DK169" s="13">
        <f t="shared" ref="DK169:DK174" si="203">D169+G169+J169+M169+P169+S169+Y169+AB169+AE169+AH169+AK169+AN169+AQ169+AT169+AW169+AZ169+BC169+BF169+BI169+BL169+BO169+BR169+BU169+BX169+CA169+CD169+CG169+CJ169+CP169+CS169+CV169+CY169+DB169+DH169+DE169+V169+CM169</f>
        <v>0</v>
      </c>
    </row>
    <row r="170" spans="1:115" x14ac:dyDescent="0.25">
      <c r="A170" s="78">
        <v>2021</v>
      </c>
      <c r="B170" s="79" t="s">
        <v>13</v>
      </c>
      <c r="C170" s="43">
        <v>0</v>
      </c>
      <c r="D170" s="11">
        <v>0</v>
      </c>
      <c r="E170" s="44">
        <f t="shared" si="201"/>
        <v>0</v>
      </c>
      <c r="F170" s="43">
        <v>0</v>
      </c>
      <c r="G170" s="11">
        <v>0</v>
      </c>
      <c r="H170" s="44">
        <f t="shared" si="162"/>
        <v>0</v>
      </c>
      <c r="I170" s="43">
        <v>0</v>
      </c>
      <c r="J170" s="11">
        <v>0</v>
      </c>
      <c r="K170" s="44">
        <f t="shared" si="163"/>
        <v>0</v>
      </c>
      <c r="L170" s="43">
        <v>0</v>
      </c>
      <c r="M170" s="11">
        <v>0</v>
      </c>
      <c r="N170" s="44">
        <f t="shared" si="164"/>
        <v>0</v>
      </c>
      <c r="O170" s="43">
        <v>0</v>
      </c>
      <c r="P170" s="11">
        <v>0</v>
      </c>
      <c r="Q170" s="44">
        <f t="shared" si="165"/>
        <v>0</v>
      </c>
      <c r="R170" s="43">
        <v>0</v>
      </c>
      <c r="S170" s="11">
        <v>0</v>
      </c>
      <c r="T170" s="44">
        <f t="shared" si="166"/>
        <v>0</v>
      </c>
      <c r="U170" s="43">
        <v>0</v>
      </c>
      <c r="V170" s="11">
        <v>0</v>
      </c>
      <c r="W170" s="44">
        <f t="shared" si="167"/>
        <v>0</v>
      </c>
      <c r="X170" s="43">
        <v>0</v>
      </c>
      <c r="Y170" s="11">
        <v>0</v>
      </c>
      <c r="Z170" s="44">
        <f t="shared" si="168"/>
        <v>0</v>
      </c>
      <c r="AA170" s="43">
        <v>0</v>
      </c>
      <c r="AB170" s="11">
        <v>0</v>
      </c>
      <c r="AC170" s="44">
        <f t="shared" si="169"/>
        <v>0</v>
      </c>
      <c r="AD170" s="43">
        <v>0</v>
      </c>
      <c r="AE170" s="11">
        <v>0</v>
      </c>
      <c r="AF170" s="44">
        <f t="shared" si="170"/>
        <v>0</v>
      </c>
      <c r="AG170" s="43">
        <v>0</v>
      </c>
      <c r="AH170" s="11">
        <v>0</v>
      </c>
      <c r="AI170" s="44">
        <f t="shared" si="171"/>
        <v>0</v>
      </c>
      <c r="AJ170" s="43">
        <v>0</v>
      </c>
      <c r="AK170" s="11">
        <v>0</v>
      </c>
      <c r="AL170" s="44">
        <f t="shared" si="172"/>
        <v>0</v>
      </c>
      <c r="AM170" s="43">
        <v>0</v>
      </c>
      <c r="AN170" s="11">
        <v>0</v>
      </c>
      <c r="AO170" s="44">
        <f t="shared" si="173"/>
        <v>0</v>
      </c>
      <c r="AP170" s="43">
        <v>0</v>
      </c>
      <c r="AQ170" s="11">
        <v>0</v>
      </c>
      <c r="AR170" s="44">
        <f t="shared" si="174"/>
        <v>0</v>
      </c>
      <c r="AS170" s="43">
        <v>0</v>
      </c>
      <c r="AT170" s="11">
        <v>0</v>
      </c>
      <c r="AU170" s="44">
        <f t="shared" si="175"/>
        <v>0</v>
      </c>
      <c r="AV170" s="43">
        <v>0</v>
      </c>
      <c r="AW170" s="11">
        <v>0</v>
      </c>
      <c r="AX170" s="44">
        <f t="shared" si="176"/>
        <v>0</v>
      </c>
      <c r="AY170" s="43">
        <v>0</v>
      </c>
      <c r="AZ170" s="11">
        <v>0</v>
      </c>
      <c r="BA170" s="44">
        <f t="shared" si="177"/>
        <v>0</v>
      </c>
      <c r="BB170" s="43">
        <v>0</v>
      </c>
      <c r="BC170" s="11">
        <v>0</v>
      </c>
      <c r="BD170" s="44">
        <f t="shared" si="178"/>
        <v>0</v>
      </c>
      <c r="BE170" s="43">
        <v>0</v>
      </c>
      <c r="BF170" s="11">
        <v>0</v>
      </c>
      <c r="BG170" s="44">
        <f t="shared" si="179"/>
        <v>0</v>
      </c>
      <c r="BH170" s="43">
        <v>0</v>
      </c>
      <c r="BI170" s="11">
        <v>0</v>
      </c>
      <c r="BJ170" s="44">
        <f t="shared" si="180"/>
        <v>0</v>
      </c>
      <c r="BK170" s="43">
        <v>0</v>
      </c>
      <c r="BL170" s="11">
        <v>0</v>
      </c>
      <c r="BM170" s="44">
        <f t="shared" si="181"/>
        <v>0</v>
      </c>
      <c r="BN170" s="43">
        <v>0</v>
      </c>
      <c r="BO170" s="11">
        <v>0</v>
      </c>
      <c r="BP170" s="44">
        <f t="shared" si="182"/>
        <v>0</v>
      </c>
      <c r="BQ170" s="43">
        <v>0</v>
      </c>
      <c r="BR170" s="11">
        <v>0</v>
      </c>
      <c r="BS170" s="44">
        <f t="shared" si="183"/>
        <v>0</v>
      </c>
      <c r="BT170" s="43">
        <v>0</v>
      </c>
      <c r="BU170" s="11">
        <v>0</v>
      </c>
      <c r="BV170" s="44">
        <f t="shared" si="184"/>
        <v>0</v>
      </c>
      <c r="BW170" s="43">
        <v>0</v>
      </c>
      <c r="BX170" s="11">
        <v>0</v>
      </c>
      <c r="BY170" s="44">
        <f t="shared" si="185"/>
        <v>0</v>
      </c>
      <c r="BZ170" s="43">
        <v>0</v>
      </c>
      <c r="CA170" s="11">
        <v>0</v>
      </c>
      <c r="CB170" s="44">
        <f t="shared" si="186"/>
        <v>0</v>
      </c>
      <c r="CC170" s="43">
        <v>0</v>
      </c>
      <c r="CD170" s="11">
        <v>0</v>
      </c>
      <c r="CE170" s="44">
        <f t="shared" si="187"/>
        <v>0</v>
      </c>
      <c r="CF170" s="43">
        <v>0</v>
      </c>
      <c r="CG170" s="11">
        <v>0</v>
      </c>
      <c r="CH170" s="44">
        <f t="shared" si="188"/>
        <v>0</v>
      </c>
      <c r="CI170" s="43">
        <v>0</v>
      </c>
      <c r="CJ170" s="11">
        <v>0</v>
      </c>
      <c r="CK170" s="44">
        <f t="shared" si="189"/>
        <v>0</v>
      </c>
      <c r="CL170" s="43">
        <v>0</v>
      </c>
      <c r="CM170" s="11">
        <v>0</v>
      </c>
      <c r="CN170" s="44">
        <f t="shared" si="190"/>
        <v>0</v>
      </c>
      <c r="CO170" s="43">
        <v>0</v>
      </c>
      <c r="CP170" s="11">
        <v>0</v>
      </c>
      <c r="CQ170" s="44">
        <f t="shared" si="191"/>
        <v>0</v>
      </c>
      <c r="CR170" s="43">
        <v>0</v>
      </c>
      <c r="CS170" s="11">
        <v>0</v>
      </c>
      <c r="CT170" s="44">
        <f t="shared" si="192"/>
        <v>0</v>
      </c>
      <c r="CU170" s="43">
        <v>0</v>
      </c>
      <c r="CV170" s="11">
        <v>0</v>
      </c>
      <c r="CW170" s="44">
        <f t="shared" si="193"/>
        <v>0</v>
      </c>
      <c r="CX170" s="43">
        <v>0</v>
      </c>
      <c r="CY170" s="11">
        <v>0</v>
      </c>
      <c r="CZ170" s="44">
        <f t="shared" si="194"/>
        <v>0</v>
      </c>
      <c r="DA170" s="43">
        <v>0</v>
      </c>
      <c r="DB170" s="11">
        <v>0</v>
      </c>
      <c r="DC170" s="44">
        <f t="shared" si="195"/>
        <v>0</v>
      </c>
      <c r="DD170" s="43">
        <v>0</v>
      </c>
      <c r="DE170" s="11">
        <v>0</v>
      </c>
      <c r="DF170" s="44">
        <f t="shared" si="196"/>
        <v>0</v>
      </c>
      <c r="DG170" s="43">
        <v>0</v>
      </c>
      <c r="DH170" s="11">
        <v>0</v>
      </c>
      <c r="DI170" s="44">
        <f t="shared" si="197"/>
        <v>0</v>
      </c>
      <c r="DJ170" s="6">
        <f t="shared" si="202"/>
        <v>0</v>
      </c>
      <c r="DK170" s="13">
        <f t="shared" si="203"/>
        <v>0</v>
      </c>
    </row>
    <row r="171" spans="1:115" x14ac:dyDescent="0.25">
      <c r="A171" s="78">
        <v>2021</v>
      </c>
      <c r="B171" s="79" t="s">
        <v>14</v>
      </c>
      <c r="C171" s="43">
        <v>0</v>
      </c>
      <c r="D171" s="11">
        <v>0</v>
      </c>
      <c r="E171" s="44">
        <f t="shared" si="201"/>
        <v>0</v>
      </c>
      <c r="F171" s="43">
        <v>0</v>
      </c>
      <c r="G171" s="11">
        <v>0</v>
      </c>
      <c r="H171" s="44">
        <f t="shared" si="162"/>
        <v>0</v>
      </c>
      <c r="I171" s="43">
        <v>0</v>
      </c>
      <c r="J171" s="11">
        <v>0</v>
      </c>
      <c r="K171" s="44">
        <f t="shared" si="163"/>
        <v>0</v>
      </c>
      <c r="L171" s="43">
        <v>0</v>
      </c>
      <c r="M171" s="11">
        <v>0</v>
      </c>
      <c r="N171" s="44">
        <f t="shared" si="164"/>
        <v>0</v>
      </c>
      <c r="O171" s="43">
        <v>0</v>
      </c>
      <c r="P171" s="11">
        <v>0</v>
      </c>
      <c r="Q171" s="44">
        <f t="shared" si="165"/>
        <v>0</v>
      </c>
      <c r="R171" s="43">
        <v>0</v>
      </c>
      <c r="S171" s="11">
        <v>0</v>
      </c>
      <c r="T171" s="44">
        <f t="shared" si="166"/>
        <v>0</v>
      </c>
      <c r="U171" s="43">
        <v>0</v>
      </c>
      <c r="V171" s="11">
        <v>0</v>
      </c>
      <c r="W171" s="44">
        <f t="shared" si="167"/>
        <v>0</v>
      </c>
      <c r="X171" s="43">
        <v>0</v>
      </c>
      <c r="Y171" s="11">
        <v>0</v>
      </c>
      <c r="Z171" s="44">
        <f t="shared" si="168"/>
        <v>0</v>
      </c>
      <c r="AA171" s="43">
        <v>0</v>
      </c>
      <c r="AB171" s="11">
        <v>0</v>
      </c>
      <c r="AC171" s="44">
        <f t="shared" si="169"/>
        <v>0</v>
      </c>
      <c r="AD171" s="43">
        <v>0</v>
      </c>
      <c r="AE171" s="11">
        <v>0</v>
      </c>
      <c r="AF171" s="44">
        <f t="shared" si="170"/>
        <v>0</v>
      </c>
      <c r="AG171" s="43">
        <v>0</v>
      </c>
      <c r="AH171" s="11">
        <v>0</v>
      </c>
      <c r="AI171" s="44">
        <f t="shared" si="171"/>
        <v>0</v>
      </c>
      <c r="AJ171" s="43">
        <v>0</v>
      </c>
      <c r="AK171" s="11">
        <v>0</v>
      </c>
      <c r="AL171" s="44">
        <f t="shared" si="172"/>
        <v>0</v>
      </c>
      <c r="AM171" s="43">
        <v>0</v>
      </c>
      <c r="AN171" s="11">
        <v>0</v>
      </c>
      <c r="AO171" s="44">
        <f t="shared" si="173"/>
        <v>0</v>
      </c>
      <c r="AP171" s="43">
        <v>0</v>
      </c>
      <c r="AQ171" s="11">
        <v>0</v>
      </c>
      <c r="AR171" s="44">
        <f t="shared" si="174"/>
        <v>0</v>
      </c>
      <c r="AS171" s="43">
        <v>0</v>
      </c>
      <c r="AT171" s="11">
        <v>0</v>
      </c>
      <c r="AU171" s="44">
        <f t="shared" si="175"/>
        <v>0</v>
      </c>
      <c r="AV171" s="43">
        <v>0</v>
      </c>
      <c r="AW171" s="11">
        <v>0</v>
      </c>
      <c r="AX171" s="44">
        <f t="shared" si="176"/>
        <v>0</v>
      </c>
      <c r="AY171" s="43">
        <v>0</v>
      </c>
      <c r="AZ171" s="11">
        <v>0</v>
      </c>
      <c r="BA171" s="44">
        <f t="shared" si="177"/>
        <v>0</v>
      </c>
      <c r="BB171" s="43">
        <v>0</v>
      </c>
      <c r="BC171" s="11">
        <v>0</v>
      </c>
      <c r="BD171" s="44">
        <f t="shared" si="178"/>
        <v>0</v>
      </c>
      <c r="BE171" s="43">
        <v>0</v>
      </c>
      <c r="BF171" s="11">
        <v>0</v>
      </c>
      <c r="BG171" s="44">
        <f t="shared" si="179"/>
        <v>0</v>
      </c>
      <c r="BH171" s="43">
        <v>0</v>
      </c>
      <c r="BI171" s="11">
        <v>0</v>
      </c>
      <c r="BJ171" s="44">
        <f t="shared" si="180"/>
        <v>0</v>
      </c>
      <c r="BK171" s="43">
        <v>0</v>
      </c>
      <c r="BL171" s="11">
        <v>0</v>
      </c>
      <c r="BM171" s="44">
        <f t="shared" si="181"/>
        <v>0</v>
      </c>
      <c r="BN171" s="43">
        <v>0</v>
      </c>
      <c r="BO171" s="11">
        <v>0</v>
      </c>
      <c r="BP171" s="44">
        <f t="shared" si="182"/>
        <v>0</v>
      </c>
      <c r="BQ171" s="43">
        <v>0</v>
      </c>
      <c r="BR171" s="11">
        <v>0</v>
      </c>
      <c r="BS171" s="44">
        <f t="shared" si="183"/>
        <v>0</v>
      </c>
      <c r="BT171" s="43">
        <v>0</v>
      </c>
      <c r="BU171" s="11">
        <v>0</v>
      </c>
      <c r="BV171" s="44">
        <f t="shared" si="184"/>
        <v>0</v>
      </c>
      <c r="BW171" s="43">
        <v>0</v>
      </c>
      <c r="BX171" s="11">
        <v>0</v>
      </c>
      <c r="BY171" s="44">
        <f t="shared" si="185"/>
        <v>0</v>
      </c>
      <c r="BZ171" s="43">
        <v>0</v>
      </c>
      <c r="CA171" s="11">
        <v>0</v>
      </c>
      <c r="CB171" s="44">
        <f t="shared" si="186"/>
        <v>0</v>
      </c>
      <c r="CC171" s="43">
        <v>0</v>
      </c>
      <c r="CD171" s="11">
        <v>0</v>
      </c>
      <c r="CE171" s="44">
        <f t="shared" si="187"/>
        <v>0</v>
      </c>
      <c r="CF171" s="43">
        <v>0</v>
      </c>
      <c r="CG171" s="11">
        <v>0</v>
      </c>
      <c r="CH171" s="44">
        <f t="shared" si="188"/>
        <v>0</v>
      </c>
      <c r="CI171" s="43">
        <v>0</v>
      </c>
      <c r="CJ171" s="11">
        <v>0</v>
      </c>
      <c r="CK171" s="44">
        <f t="shared" si="189"/>
        <v>0</v>
      </c>
      <c r="CL171" s="43">
        <v>0</v>
      </c>
      <c r="CM171" s="11">
        <v>0</v>
      </c>
      <c r="CN171" s="44">
        <f t="shared" si="190"/>
        <v>0</v>
      </c>
      <c r="CO171" s="43">
        <v>0</v>
      </c>
      <c r="CP171" s="11">
        <v>0</v>
      </c>
      <c r="CQ171" s="44">
        <f t="shared" si="191"/>
        <v>0</v>
      </c>
      <c r="CR171" s="43">
        <v>0</v>
      </c>
      <c r="CS171" s="11">
        <v>0</v>
      </c>
      <c r="CT171" s="44">
        <f t="shared" si="192"/>
        <v>0</v>
      </c>
      <c r="CU171" s="43">
        <v>0</v>
      </c>
      <c r="CV171" s="11">
        <v>0</v>
      </c>
      <c r="CW171" s="44">
        <f t="shared" si="193"/>
        <v>0</v>
      </c>
      <c r="CX171" s="43">
        <v>0</v>
      </c>
      <c r="CY171" s="11">
        <v>0</v>
      </c>
      <c r="CZ171" s="44">
        <f t="shared" si="194"/>
        <v>0</v>
      </c>
      <c r="DA171" s="43">
        <v>0</v>
      </c>
      <c r="DB171" s="11">
        <v>0</v>
      </c>
      <c r="DC171" s="44">
        <f t="shared" si="195"/>
        <v>0</v>
      </c>
      <c r="DD171" s="43">
        <v>0</v>
      </c>
      <c r="DE171" s="11">
        <v>0</v>
      </c>
      <c r="DF171" s="44">
        <f t="shared" si="196"/>
        <v>0</v>
      </c>
      <c r="DG171" s="43">
        <v>0</v>
      </c>
      <c r="DH171" s="11">
        <v>0</v>
      </c>
      <c r="DI171" s="44">
        <f t="shared" si="197"/>
        <v>0</v>
      </c>
      <c r="DJ171" s="6">
        <f t="shared" si="202"/>
        <v>0</v>
      </c>
      <c r="DK171" s="13">
        <f t="shared" si="203"/>
        <v>0</v>
      </c>
    </row>
    <row r="172" spans="1:115" x14ac:dyDescent="0.25">
      <c r="A172" s="78">
        <v>2021</v>
      </c>
      <c r="B172" s="44" t="s">
        <v>15</v>
      </c>
      <c r="C172" s="43">
        <v>0</v>
      </c>
      <c r="D172" s="11">
        <v>0</v>
      </c>
      <c r="E172" s="44">
        <f t="shared" si="201"/>
        <v>0</v>
      </c>
      <c r="F172" s="43">
        <v>0</v>
      </c>
      <c r="G172" s="11">
        <v>0</v>
      </c>
      <c r="H172" s="44">
        <f t="shared" si="162"/>
        <v>0</v>
      </c>
      <c r="I172" s="43">
        <v>0</v>
      </c>
      <c r="J172" s="11">
        <v>0</v>
      </c>
      <c r="K172" s="44">
        <f t="shared" si="163"/>
        <v>0</v>
      </c>
      <c r="L172" s="43">
        <v>0</v>
      </c>
      <c r="M172" s="11">
        <v>0</v>
      </c>
      <c r="N172" s="44">
        <f t="shared" si="164"/>
        <v>0</v>
      </c>
      <c r="O172" s="43">
        <v>0</v>
      </c>
      <c r="P172" s="11">
        <v>0</v>
      </c>
      <c r="Q172" s="44">
        <f t="shared" si="165"/>
        <v>0</v>
      </c>
      <c r="R172" s="43">
        <v>0</v>
      </c>
      <c r="S172" s="11">
        <v>0</v>
      </c>
      <c r="T172" s="44">
        <f t="shared" si="166"/>
        <v>0</v>
      </c>
      <c r="U172" s="43">
        <v>0</v>
      </c>
      <c r="V172" s="11">
        <v>0</v>
      </c>
      <c r="W172" s="44">
        <f t="shared" si="167"/>
        <v>0</v>
      </c>
      <c r="X172" s="43">
        <v>0</v>
      </c>
      <c r="Y172" s="11">
        <v>0</v>
      </c>
      <c r="Z172" s="44">
        <f t="shared" si="168"/>
        <v>0</v>
      </c>
      <c r="AA172" s="43">
        <v>0</v>
      </c>
      <c r="AB172" s="11">
        <v>0</v>
      </c>
      <c r="AC172" s="44">
        <f t="shared" si="169"/>
        <v>0</v>
      </c>
      <c r="AD172" s="43">
        <v>0</v>
      </c>
      <c r="AE172" s="11">
        <v>0</v>
      </c>
      <c r="AF172" s="44">
        <f t="shared" si="170"/>
        <v>0</v>
      </c>
      <c r="AG172" s="43">
        <v>0</v>
      </c>
      <c r="AH172" s="11">
        <v>0</v>
      </c>
      <c r="AI172" s="44">
        <f t="shared" si="171"/>
        <v>0</v>
      </c>
      <c r="AJ172" s="43">
        <v>0</v>
      </c>
      <c r="AK172" s="11">
        <v>0</v>
      </c>
      <c r="AL172" s="44">
        <f t="shared" si="172"/>
        <v>0</v>
      </c>
      <c r="AM172" s="43">
        <v>0</v>
      </c>
      <c r="AN172" s="11">
        <v>0</v>
      </c>
      <c r="AO172" s="44">
        <f t="shared" si="173"/>
        <v>0</v>
      </c>
      <c r="AP172" s="43">
        <v>0</v>
      </c>
      <c r="AQ172" s="11">
        <v>0</v>
      </c>
      <c r="AR172" s="44">
        <f t="shared" si="174"/>
        <v>0</v>
      </c>
      <c r="AS172" s="43">
        <v>0</v>
      </c>
      <c r="AT172" s="11">
        <v>0</v>
      </c>
      <c r="AU172" s="44">
        <f t="shared" si="175"/>
        <v>0</v>
      </c>
      <c r="AV172" s="43">
        <v>0</v>
      </c>
      <c r="AW172" s="11">
        <v>0</v>
      </c>
      <c r="AX172" s="44">
        <f t="shared" si="176"/>
        <v>0</v>
      </c>
      <c r="AY172" s="43">
        <v>0</v>
      </c>
      <c r="AZ172" s="11">
        <v>0</v>
      </c>
      <c r="BA172" s="44">
        <f t="shared" si="177"/>
        <v>0</v>
      </c>
      <c r="BB172" s="43">
        <v>0</v>
      </c>
      <c r="BC172" s="11">
        <v>0</v>
      </c>
      <c r="BD172" s="44">
        <f t="shared" si="178"/>
        <v>0</v>
      </c>
      <c r="BE172" s="43">
        <v>0</v>
      </c>
      <c r="BF172" s="11">
        <v>0</v>
      </c>
      <c r="BG172" s="44">
        <f t="shared" si="179"/>
        <v>0</v>
      </c>
      <c r="BH172" s="43">
        <v>0</v>
      </c>
      <c r="BI172" s="11">
        <v>0</v>
      </c>
      <c r="BJ172" s="44">
        <f t="shared" si="180"/>
        <v>0</v>
      </c>
      <c r="BK172" s="43">
        <v>0</v>
      </c>
      <c r="BL172" s="11">
        <v>0</v>
      </c>
      <c r="BM172" s="44">
        <f t="shared" si="181"/>
        <v>0</v>
      </c>
      <c r="BN172" s="43">
        <v>0</v>
      </c>
      <c r="BO172" s="11">
        <v>0</v>
      </c>
      <c r="BP172" s="44">
        <f t="shared" si="182"/>
        <v>0</v>
      </c>
      <c r="BQ172" s="43">
        <v>0</v>
      </c>
      <c r="BR172" s="11">
        <v>0</v>
      </c>
      <c r="BS172" s="44">
        <f t="shared" si="183"/>
        <v>0</v>
      </c>
      <c r="BT172" s="43">
        <v>0</v>
      </c>
      <c r="BU172" s="11">
        <v>0</v>
      </c>
      <c r="BV172" s="44">
        <f t="shared" si="184"/>
        <v>0</v>
      </c>
      <c r="BW172" s="43">
        <v>0</v>
      </c>
      <c r="BX172" s="11">
        <v>0</v>
      </c>
      <c r="BY172" s="44">
        <f t="shared" si="185"/>
        <v>0</v>
      </c>
      <c r="BZ172" s="43">
        <v>0</v>
      </c>
      <c r="CA172" s="11">
        <v>0</v>
      </c>
      <c r="CB172" s="44">
        <f t="shared" si="186"/>
        <v>0</v>
      </c>
      <c r="CC172" s="43">
        <v>0</v>
      </c>
      <c r="CD172" s="11">
        <v>0</v>
      </c>
      <c r="CE172" s="44">
        <f t="shared" si="187"/>
        <v>0</v>
      </c>
      <c r="CF172" s="43">
        <v>0</v>
      </c>
      <c r="CG172" s="11">
        <v>0</v>
      </c>
      <c r="CH172" s="44">
        <f t="shared" si="188"/>
        <v>0</v>
      </c>
      <c r="CI172" s="43">
        <v>0</v>
      </c>
      <c r="CJ172" s="11">
        <v>0</v>
      </c>
      <c r="CK172" s="44">
        <f t="shared" si="189"/>
        <v>0</v>
      </c>
      <c r="CL172" s="43">
        <v>0</v>
      </c>
      <c r="CM172" s="11">
        <v>0</v>
      </c>
      <c r="CN172" s="44">
        <f t="shared" si="190"/>
        <v>0</v>
      </c>
      <c r="CO172" s="43">
        <v>0</v>
      </c>
      <c r="CP172" s="11">
        <v>0</v>
      </c>
      <c r="CQ172" s="44">
        <f t="shared" si="191"/>
        <v>0</v>
      </c>
      <c r="CR172" s="43">
        <v>0</v>
      </c>
      <c r="CS172" s="11">
        <v>0</v>
      </c>
      <c r="CT172" s="44">
        <f t="shared" si="192"/>
        <v>0</v>
      </c>
      <c r="CU172" s="43">
        <v>0</v>
      </c>
      <c r="CV172" s="11">
        <v>0</v>
      </c>
      <c r="CW172" s="44">
        <f t="shared" si="193"/>
        <v>0</v>
      </c>
      <c r="CX172" s="43">
        <v>0</v>
      </c>
      <c r="CY172" s="11">
        <v>0</v>
      </c>
      <c r="CZ172" s="44">
        <f t="shared" si="194"/>
        <v>0</v>
      </c>
      <c r="DA172" s="43">
        <v>0</v>
      </c>
      <c r="DB172" s="11">
        <v>0</v>
      </c>
      <c r="DC172" s="44">
        <f t="shared" si="195"/>
        <v>0</v>
      </c>
      <c r="DD172" s="43">
        <v>0</v>
      </c>
      <c r="DE172" s="11">
        <v>0</v>
      </c>
      <c r="DF172" s="44">
        <f t="shared" si="196"/>
        <v>0</v>
      </c>
      <c r="DG172" s="43">
        <v>0</v>
      </c>
      <c r="DH172" s="11">
        <v>0</v>
      </c>
      <c r="DI172" s="44">
        <f t="shared" si="197"/>
        <v>0</v>
      </c>
      <c r="DJ172" s="6">
        <f t="shared" si="202"/>
        <v>0</v>
      </c>
      <c r="DK172" s="13">
        <f t="shared" si="203"/>
        <v>0</v>
      </c>
    </row>
    <row r="173" spans="1:115" x14ac:dyDescent="0.25">
      <c r="A173" s="78">
        <v>2021</v>
      </c>
      <c r="B173" s="79" t="s">
        <v>16</v>
      </c>
      <c r="C173" s="43">
        <v>0</v>
      </c>
      <c r="D173" s="11">
        <v>0</v>
      </c>
      <c r="E173" s="44">
        <f t="shared" si="201"/>
        <v>0</v>
      </c>
      <c r="F173" s="43">
        <v>0</v>
      </c>
      <c r="G173" s="11">
        <v>0</v>
      </c>
      <c r="H173" s="44">
        <f t="shared" si="162"/>
        <v>0</v>
      </c>
      <c r="I173" s="43">
        <v>0</v>
      </c>
      <c r="J173" s="11">
        <v>0</v>
      </c>
      <c r="K173" s="44">
        <f t="shared" si="163"/>
        <v>0</v>
      </c>
      <c r="L173" s="43">
        <v>0</v>
      </c>
      <c r="M173" s="11">
        <v>0</v>
      </c>
      <c r="N173" s="44">
        <f t="shared" si="164"/>
        <v>0</v>
      </c>
      <c r="O173" s="43">
        <v>0</v>
      </c>
      <c r="P173" s="11">
        <v>0</v>
      </c>
      <c r="Q173" s="44">
        <f t="shared" si="165"/>
        <v>0</v>
      </c>
      <c r="R173" s="43">
        <v>0</v>
      </c>
      <c r="S173" s="11">
        <v>0</v>
      </c>
      <c r="T173" s="44">
        <f t="shared" si="166"/>
        <v>0</v>
      </c>
      <c r="U173" s="43">
        <v>0</v>
      </c>
      <c r="V173" s="11">
        <v>0</v>
      </c>
      <c r="W173" s="44">
        <f t="shared" si="167"/>
        <v>0</v>
      </c>
      <c r="X173" s="43">
        <v>0</v>
      </c>
      <c r="Y173" s="11">
        <v>0</v>
      </c>
      <c r="Z173" s="44">
        <f t="shared" si="168"/>
        <v>0</v>
      </c>
      <c r="AA173" s="43">
        <v>0</v>
      </c>
      <c r="AB173" s="11">
        <v>0</v>
      </c>
      <c r="AC173" s="44">
        <f t="shared" si="169"/>
        <v>0</v>
      </c>
      <c r="AD173" s="43">
        <v>0</v>
      </c>
      <c r="AE173" s="11">
        <v>0</v>
      </c>
      <c r="AF173" s="44">
        <f t="shared" si="170"/>
        <v>0</v>
      </c>
      <c r="AG173" s="43">
        <v>0</v>
      </c>
      <c r="AH173" s="11">
        <v>0</v>
      </c>
      <c r="AI173" s="44">
        <f t="shared" si="171"/>
        <v>0</v>
      </c>
      <c r="AJ173" s="43">
        <v>0</v>
      </c>
      <c r="AK173" s="11">
        <v>0</v>
      </c>
      <c r="AL173" s="44">
        <f t="shared" si="172"/>
        <v>0</v>
      </c>
      <c r="AM173" s="43">
        <v>0</v>
      </c>
      <c r="AN173" s="11">
        <v>0</v>
      </c>
      <c r="AO173" s="44">
        <f t="shared" si="173"/>
        <v>0</v>
      </c>
      <c r="AP173" s="43">
        <v>0</v>
      </c>
      <c r="AQ173" s="11">
        <v>0</v>
      </c>
      <c r="AR173" s="44">
        <f t="shared" si="174"/>
        <v>0</v>
      </c>
      <c r="AS173" s="43">
        <v>0</v>
      </c>
      <c r="AT173" s="11">
        <v>0</v>
      </c>
      <c r="AU173" s="44">
        <f t="shared" si="175"/>
        <v>0</v>
      </c>
      <c r="AV173" s="43">
        <v>0</v>
      </c>
      <c r="AW173" s="11">
        <v>0</v>
      </c>
      <c r="AX173" s="44">
        <f t="shared" si="176"/>
        <v>0</v>
      </c>
      <c r="AY173" s="43">
        <v>0</v>
      </c>
      <c r="AZ173" s="11">
        <v>0</v>
      </c>
      <c r="BA173" s="44">
        <f t="shared" si="177"/>
        <v>0</v>
      </c>
      <c r="BB173" s="43">
        <v>0</v>
      </c>
      <c r="BC173" s="11">
        <v>0</v>
      </c>
      <c r="BD173" s="44">
        <f t="shared" si="178"/>
        <v>0</v>
      </c>
      <c r="BE173" s="43">
        <v>0</v>
      </c>
      <c r="BF173" s="11">
        <v>0</v>
      </c>
      <c r="BG173" s="44">
        <f t="shared" si="179"/>
        <v>0</v>
      </c>
      <c r="BH173" s="43">
        <v>0</v>
      </c>
      <c r="BI173" s="11">
        <v>0</v>
      </c>
      <c r="BJ173" s="44">
        <f t="shared" si="180"/>
        <v>0</v>
      </c>
      <c r="BK173" s="43">
        <v>0</v>
      </c>
      <c r="BL173" s="11">
        <v>0</v>
      </c>
      <c r="BM173" s="44">
        <f t="shared" si="181"/>
        <v>0</v>
      </c>
      <c r="BN173" s="43">
        <v>0</v>
      </c>
      <c r="BO173" s="11">
        <v>0</v>
      </c>
      <c r="BP173" s="44">
        <f t="shared" si="182"/>
        <v>0</v>
      </c>
      <c r="BQ173" s="43">
        <v>0</v>
      </c>
      <c r="BR173" s="11">
        <v>0</v>
      </c>
      <c r="BS173" s="44">
        <f t="shared" si="183"/>
        <v>0</v>
      </c>
      <c r="BT173" s="43">
        <v>0</v>
      </c>
      <c r="BU173" s="11">
        <v>0</v>
      </c>
      <c r="BV173" s="44">
        <f t="shared" si="184"/>
        <v>0</v>
      </c>
      <c r="BW173" s="43">
        <v>0</v>
      </c>
      <c r="BX173" s="11">
        <v>0</v>
      </c>
      <c r="BY173" s="44">
        <f t="shared" si="185"/>
        <v>0</v>
      </c>
      <c r="BZ173" s="43">
        <v>0</v>
      </c>
      <c r="CA173" s="11">
        <v>0</v>
      </c>
      <c r="CB173" s="44">
        <f t="shared" si="186"/>
        <v>0</v>
      </c>
      <c r="CC173" s="43">
        <v>0</v>
      </c>
      <c r="CD173" s="11">
        <v>0</v>
      </c>
      <c r="CE173" s="44">
        <f t="shared" si="187"/>
        <v>0</v>
      </c>
      <c r="CF173" s="43">
        <v>0</v>
      </c>
      <c r="CG173" s="11">
        <v>0</v>
      </c>
      <c r="CH173" s="44">
        <f t="shared" si="188"/>
        <v>0</v>
      </c>
      <c r="CI173" s="43">
        <v>0</v>
      </c>
      <c r="CJ173" s="11">
        <v>0</v>
      </c>
      <c r="CK173" s="44">
        <f t="shared" si="189"/>
        <v>0</v>
      </c>
      <c r="CL173" s="43">
        <v>0</v>
      </c>
      <c r="CM173" s="11">
        <v>0</v>
      </c>
      <c r="CN173" s="44">
        <f t="shared" si="190"/>
        <v>0</v>
      </c>
      <c r="CO173" s="43">
        <v>0</v>
      </c>
      <c r="CP173" s="11">
        <v>0</v>
      </c>
      <c r="CQ173" s="44">
        <f t="shared" si="191"/>
        <v>0</v>
      </c>
      <c r="CR173" s="43">
        <v>0</v>
      </c>
      <c r="CS173" s="11">
        <v>0</v>
      </c>
      <c r="CT173" s="44">
        <f t="shared" si="192"/>
        <v>0</v>
      </c>
      <c r="CU173" s="43">
        <v>0</v>
      </c>
      <c r="CV173" s="11">
        <v>0</v>
      </c>
      <c r="CW173" s="44">
        <f t="shared" si="193"/>
        <v>0</v>
      </c>
      <c r="CX173" s="43">
        <v>0</v>
      </c>
      <c r="CY173" s="11">
        <v>0</v>
      </c>
      <c r="CZ173" s="44">
        <f t="shared" si="194"/>
        <v>0</v>
      </c>
      <c r="DA173" s="43">
        <v>0</v>
      </c>
      <c r="DB173" s="11">
        <v>0</v>
      </c>
      <c r="DC173" s="44">
        <f t="shared" si="195"/>
        <v>0</v>
      </c>
      <c r="DD173" s="43">
        <v>0</v>
      </c>
      <c r="DE173" s="11">
        <v>0</v>
      </c>
      <c r="DF173" s="44">
        <f t="shared" si="196"/>
        <v>0</v>
      </c>
      <c r="DG173" s="43">
        <v>0</v>
      </c>
      <c r="DH173" s="11">
        <v>0</v>
      </c>
      <c r="DI173" s="44">
        <f t="shared" si="197"/>
        <v>0</v>
      </c>
      <c r="DJ173" s="6">
        <f t="shared" si="202"/>
        <v>0</v>
      </c>
      <c r="DK173" s="13">
        <f t="shared" si="203"/>
        <v>0</v>
      </c>
    </row>
    <row r="174" spans="1:115" ht="15.75" thickBot="1" x14ac:dyDescent="0.3">
      <c r="A174" s="80"/>
      <c r="B174" s="81" t="s">
        <v>17</v>
      </c>
      <c r="C174" s="46">
        <f t="shared" ref="C174:D174" si="204">SUM(C162:C173)</f>
        <v>0</v>
      </c>
      <c r="D174" s="35">
        <f t="shared" si="204"/>
        <v>0</v>
      </c>
      <c r="E174" s="47"/>
      <c r="F174" s="46">
        <f t="shared" ref="F174:G174" si="205">SUM(F162:F173)</f>
        <v>0</v>
      </c>
      <c r="G174" s="35">
        <f t="shared" si="205"/>
        <v>0</v>
      </c>
      <c r="H174" s="47"/>
      <c r="I174" s="46">
        <f t="shared" ref="I174:J174" si="206">SUM(I162:I173)</f>
        <v>0</v>
      </c>
      <c r="J174" s="35">
        <f t="shared" si="206"/>
        <v>0</v>
      </c>
      <c r="K174" s="47"/>
      <c r="L174" s="46">
        <f t="shared" ref="L174:M174" si="207">SUM(L162:L173)</f>
        <v>54.944000000000003</v>
      </c>
      <c r="M174" s="35">
        <f t="shared" si="207"/>
        <v>137.041</v>
      </c>
      <c r="N174" s="47"/>
      <c r="O174" s="46">
        <f t="shared" ref="O174:P174" si="208">SUM(O162:O173)</f>
        <v>0</v>
      </c>
      <c r="P174" s="35">
        <f t="shared" si="208"/>
        <v>0</v>
      </c>
      <c r="Q174" s="47"/>
      <c r="R174" s="46">
        <f t="shared" ref="R174:S174" si="209">SUM(R162:R173)</f>
        <v>10087.928</v>
      </c>
      <c r="S174" s="35">
        <f t="shared" si="209"/>
        <v>97554.508999999991</v>
      </c>
      <c r="T174" s="47"/>
      <c r="U174" s="46">
        <f t="shared" ref="U174:V174" si="210">SUM(U162:U173)</f>
        <v>550</v>
      </c>
      <c r="V174" s="35">
        <f t="shared" si="210"/>
        <v>4883.527</v>
      </c>
      <c r="W174" s="47"/>
      <c r="X174" s="46">
        <f t="shared" ref="X174:Y174" si="211">SUM(X162:X173)</f>
        <v>0</v>
      </c>
      <c r="Y174" s="35">
        <f t="shared" si="211"/>
        <v>0</v>
      </c>
      <c r="Z174" s="47"/>
      <c r="AA174" s="46">
        <f t="shared" ref="AA174:AB174" si="212">SUM(AA162:AA173)</f>
        <v>0</v>
      </c>
      <c r="AB174" s="35">
        <f t="shared" si="212"/>
        <v>0</v>
      </c>
      <c r="AC174" s="47"/>
      <c r="AD174" s="46">
        <f t="shared" ref="AD174:AE174" si="213">SUM(AD162:AD173)</f>
        <v>0</v>
      </c>
      <c r="AE174" s="35">
        <f t="shared" si="213"/>
        <v>0</v>
      </c>
      <c r="AF174" s="47"/>
      <c r="AG174" s="46">
        <f t="shared" ref="AG174:AH174" si="214">SUM(AG162:AG173)</f>
        <v>0</v>
      </c>
      <c r="AH174" s="35">
        <f t="shared" si="214"/>
        <v>0</v>
      </c>
      <c r="AI174" s="47"/>
      <c r="AJ174" s="46">
        <f t="shared" ref="AJ174:AK174" si="215">SUM(AJ162:AJ173)</f>
        <v>3.5700000000000003E-2</v>
      </c>
      <c r="AK174" s="35">
        <f t="shared" si="215"/>
        <v>6.6909999999999998</v>
      </c>
      <c r="AL174" s="47"/>
      <c r="AM174" s="46">
        <f t="shared" ref="AM174:AN174" si="216">SUM(AM162:AM173)</f>
        <v>0</v>
      </c>
      <c r="AN174" s="35">
        <f t="shared" si="216"/>
        <v>0</v>
      </c>
      <c r="AO174" s="47"/>
      <c r="AP174" s="46">
        <f t="shared" ref="AP174:AQ174" si="217">SUM(AP162:AP173)</f>
        <v>0</v>
      </c>
      <c r="AQ174" s="35">
        <f t="shared" si="217"/>
        <v>0</v>
      </c>
      <c r="AR174" s="47"/>
      <c r="AS174" s="46">
        <f t="shared" ref="AS174:AT174" si="218">SUM(AS162:AS173)</f>
        <v>0</v>
      </c>
      <c r="AT174" s="35">
        <f t="shared" si="218"/>
        <v>0</v>
      </c>
      <c r="AU174" s="47"/>
      <c r="AV174" s="46">
        <f t="shared" ref="AV174:AW174" si="219">SUM(AV162:AV173)</f>
        <v>0</v>
      </c>
      <c r="AW174" s="35">
        <f t="shared" si="219"/>
        <v>0</v>
      </c>
      <c r="AX174" s="47"/>
      <c r="AY174" s="46">
        <f t="shared" ref="AY174:AZ174" si="220">SUM(AY162:AY173)</f>
        <v>0</v>
      </c>
      <c r="AZ174" s="35">
        <f t="shared" si="220"/>
        <v>0</v>
      </c>
      <c r="BA174" s="47"/>
      <c r="BB174" s="46">
        <f t="shared" ref="BB174:BC174" si="221">SUM(BB162:BB173)</f>
        <v>0</v>
      </c>
      <c r="BC174" s="35">
        <f t="shared" si="221"/>
        <v>0</v>
      </c>
      <c r="BD174" s="47"/>
      <c r="BE174" s="46">
        <f t="shared" ref="BE174:BF174" si="222">SUM(BE162:BE173)</f>
        <v>0</v>
      </c>
      <c r="BF174" s="35">
        <f t="shared" si="222"/>
        <v>0</v>
      </c>
      <c r="BG174" s="47"/>
      <c r="BH174" s="46">
        <f t="shared" ref="BH174:BI174" si="223">SUM(BH162:BH173)</f>
        <v>0</v>
      </c>
      <c r="BI174" s="35">
        <f t="shared" si="223"/>
        <v>0</v>
      </c>
      <c r="BJ174" s="47"/>
      <c r="BK174" s="46">
        <f t="shared" ref="BK174:BL174" si="224">SUM(BK162:BK173)</f>
        <v>28.303999999999998</v>
      </c>
      <c r="BL174" s="35">
        <f t="shared" si="224"/>
        <v>255.37899999999999</v>
      </c>
      <c r="BM174" s="47"/>
      <c r="BN174" s="46">
        <f t="shared" ref="BN174:BO174" si="225">SUM(BN162:BN173)</f>
        <v>0</v>
      </c>
      <c r="BO174" s="35">
        <f t="shared" si="225"/>
        <v>0</v>
      </c>
      <c r="BP174" s="47"/>
      <c r="BQ174" s="46">
        <f t="shared" ref="BQ174:BR174" si="226">SUM(BQ162:BQ173)</f>
        <v>0</v>
      </c>
      <c r="BR174" s="35">
        <f t="shared" si="226"/>
        <v>0</v>
      </c>
      <c r="BS174" s="47"/>
      <c r="BT174" s="46">
        <f t="shared" ref="BT174:BU174" si="227">SUM(BT162:BT173)</f>
        <v>0</v>
      </c>
      <c r="BU174" s="35">
        <f t="shared" si="227"/>
        <v>0</v>
      </c>
      <c r="BV174" s="47"/>
      <c r="BW174" s="46">
        <f t="shared" ref="BW174:BX174" si="228">SUM(BW162:BW173)</f>
        <v>0</v>
      </c>
      <c r="BX174" s="35">
        <f t="shared" si="228"/>
        <v>0</v>
      </c>
      <c r="BY174" s="47"/>
      <c r="BZ174" s="46">
        <f t="shared" ref="BZ174:CA174" si="229">SUM(BZ162:BZ173)</f>
        <v>89059.540000000008</v>
      </c>
      <c r="CA174" s="35">
        <f t="shared" si="229"/>
        <v>617774.28099999996</v>
      </c>
      <c r="CB174" s="47"/>
      <c r="CC174" s="46">
        <f t="shared" ref="CC174:CD174" si="230">SUM(CC162:CC173)</f>
        <v>35752</v>
      </c>
      <c r="CD174" s="35">
        <f t="shared" si="230"/>
        <v>318819.50599999999</v>
      </c>
      <c r="CE174" s="47"/>
      <c r="CF174" s="46">
        <f t="shared" ref="CF174:CG174" si="231">SUM(CF162:CF173)</f>
        <v>0</v>
      </c>
      <c r="CG174" s="35">
        <f t="shared" si="231"/>
        <v>0</v>
      </c>
      <c r="CH174" s="47"/>
      <c r="CI174" s="46">
        <f t="shared" ref="CI174:CJ174" si="232">SUM(CI162:CI173)</f>
        <v>0</v>
      </c>
      <c r="CJ174" s="35">
        <f t="shared" si="232"/>
        <v>0</v>
      </c>
      <c r="CK174" s="47"/>
      <c r="CL174" s="46">
        <f t="shared" ref="CL174:CM174" si="233">SUM(CL162:CL173)</f>
        <v>1.0980000000000001</v>
      </c>
      <c r="CM174" s="35">
        <f t="shared" si="233"/>
        <v>118.199</v>
      </c>
      <c r="CN174" s="47"/>
      <c r="CO174" s="46">
        <f t="shared" ref="CO174:CP174" si="234">SUM(CO162:CO173)</f>
        <v>0</v>
      </c>
      <c r="CP174" s="35">
        <f t="shared" si="234"/>
        <v>0</v>
      </c>
      <c r="CQ174" s="47"/>
      <c r="CR174" s="46">
        <f t="shared" ref="CR174:CS174" si="235">SUM(CR162:CR173)</f>
        <v>0</v>
      </c>
      <c r="CS174" s="35">
        <f t="shared" si="235"/>
        <v>0</v>
      </c>
      <c r="CT174" s="47"/>
      <c r="CU174" s="46">
        <f t="shared" ref="CU174:CV174" si="236">SUM(CU162:CU173)</f>
        <v>0</v>
      </c>
      <c r="CV174" s="35">
        <f t="shared" si="236"/>
        <v>0</v>
      </c>
      <c r="CW174" s="47"/>
      <c r="CX174" s="46">
        <f t="shared" ref="CX174:CY174" si="237">SUM(CX162:CX173)</f>
        <v>5500</v>
      </c>
      <c r="CY174" s="35">
        <f t="shared" si="237"/>
        <v>54104.612000000001</v>
      </c>
      <c r="CZ174" s="47"/>
      <c r="DA174" s="46">
        <f t="shared" ref="DA174:DB174" si="238">SUM(DA162:DA173)</f>
        <v>5.0000000000000001E-4</v>
      </c>
      <c r="DB174" s="35">
        <f t="shared" si="238"/>
        <v>0.25600000000000001</v>
      </c>
      <c r="DC174" s="47"/>
      <c r="DD174" s="46">
        <f t="shared" ref="DD174:DE174" si="239">SUM(DD162:DD173)</f>
        <v>1100</v>
      </c>
      <c r="DE174" s="35">
        <f t="shared" si="239"/>
        <v>9670.009</v>
      </c>
      <c r="DF174" s="47"/>
      <c r="DG174" s="46">
        <f t="shared" ref="DG174:DH174" si="240">SUM(DG162:DG173)</f>
        <v>0</v>
      </c>
      <c r="DH174" s="35">
        <f t="shared" si="240"/>
        <v>0</v>
      </c>
      <c r="DI174" s="47"/>
      <c r="DJ174" s="36">
        <f t="shared" si="202"/>
        <v>142133.85020000002</v>
      </c>
      <c r="DK174" s="37">
        <f t="shared" si="203"/>
        <v>1103324.01</v>
      </c>
    </row>
  </sheetData>
  <mergeCells count="40">
    <mergeCell ref="BZ2:CG2"/>
    <mergeCell ref="I4:K4"/>
    <mergeCell ref="AJ4:AL4"/>
    <mergeCell ref="AP4:AR4"/>
    <mergeCell ref="AV4:AX4"/>
    <mergeCell ref="BN4:BP4"/>
    <mergeCell ref="AS4:AU4"/>
    <mergeCell ref="AA4:AC4"/>
    <mergeCell ref="BH4:BJ4"/>
    <mergeCell ref="BB4:BD4"/>
    <mergeCell ref="C2:I2"/>
    <mergeCell ref="U4:W4"/>
    <mergeCell ref="CU4:CW4"/>
    <mergeCell ref="CR4:CT4"/>
    <mergeCell ref="CO4:CQ4"/>
    <mergeCell ref="A4:B4"/>
    <mergeCell ref="C4:E4"/>
    <mergeCell ref="F4:H4"/>
    <mergeCell ref="BW4:BY4"/>
    <mergeCell ref="BZ4:CB4"/>
    <mergeCell ref="CC4:CE4"/>
    <mergeCell ref="BQ4:BS4"/>
    <mergeCell ref="AY4:BA4"/>
    <mergeCell ref="CL4:CN4"/>
    <mergeCell ref="DD4:DF4"/>
    <mergeCell ref="DG4:DI4"/>
    <mergeCell ref="DA4:DC4"/>
    <mergeCell ref="L4:N4"/>
    <mergeCell ref="O4:Q4"/>
    <mergeCell ref="R4:T4"/>
    <mergeCell ref="AD4:AF4"/>
    <mergeCell ref="AM4:AO4"/>
    <mergeCell ref="X4:Z4"/>
    <mergeCell ref="BK4:BM4"/>
    <mergeCell ref="AG4:AI4"/>
    <mergeCell ref="BE4:BG4"/>
    <mergeCell ref="CX4:CZ4"/>
    <mergeCell ref="CF4:CH4"/>
    <mergeCell ref="BT4:BV4"/>
    <mergeCell ref="CI4:C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174"/>
  <sheetViews>
    <sheetView zoomScaleNormal="100" workbookViewId="0">
      <pane xSplit="2" ySplit="5" topLeftCell="C162" activePane="bottomRight" state="frozen"/>
      <selection pane="topRight" activeCell="B1" sqref="B1"/>
      <selection pane="bottomLeft" activeCell="A6" sqref="A6"/>
      <selection pane="bottomRight" activeCell="A162" sqref="A162"/>
    </sheetView>
  </sheetViews>
  <sheetFormatPr defaultRowHeight="15" x14ac:dyDescent="0.25"/>
  <cols>
    <col min="1" max="1" width="9.140625" style="3"/>
    <col min="2" max="2" width="11" style="7" bestFit="1" customWidth="1"/>
    <col min="3" max="3" width="9" style="10" customWidth="1"/>
    <col min="4" max="4" width="10.28515625" style="3" bestFit="1" customWidth="1"/>
    <col min="5" max="5" width="9.42578125" style="3" bestFit="1" customWidth="1"/>
    <col min="6" max="6" width="11.5703125" style="10" bestFit="1" customWidth="1"/>
    <col min="7" max="7" width="12" style="3" bestFit="1" customWidth="1"/>
    <col min="8" max="8" width="10.7109375" style="3" customWidth="1"/>
    <col min="9" max="9" width="10.85546875" style="10" bestFit="1" customWidth="1"/>
    <col min="10" max="10" width="12" style="3" bestFit="1" customWidth="1"/>
    <col min="11" max="11" width="9.42578125" style="3" bestFit="1" customWidth="1"/>
    <col min="12" max="12" width="10.85546875" style="10" bestFit="1" customWidth="1"/>
    <col min="13" max="13" width="12" style="3" bestFit="1" customWidth="1"/>
    <col min="14" max="14" width="10.85546875" style="3" bestFit="1" customWidth="1"/>
    <col min="15" max="15" width="10.85546875" style="10" bestFit="1" customWidth="1"/>
    <col min="16" max="16" width="12" style="3" bestFit="1" customWidth="1"/>
    <col min="17" max="17" width="10.85546875" style="3" bestFit="1" customWidth="1"/>
    <col min="18" max="18" width="10.85546875" style="10" bestFit="1" customWidth="1"/>
    <col min="19" max="19" width="12" style="3" bestFit="1" customWidth="1"/>
    <col min="20" max="20" width="10.85546875" style="3" bestFit="1" customWidth="1"/>
    <col min="21" max="21" width="10.85546875" style="10" bestFit="1" customWidth="1"/>
    <col min="22" max="22" width="12" style="3" bestFit="1" customWidth="1"/>
    <col min="23" max="23" width="10.85546875" style="3" bestFit="1" customWidth="1"/>
    <col min="24" max="24" width="9.140625" style="10" customWidth="1"/>
    <col min="25" max="25" width="10.28515625" style="3" bestFit="1" customWidth="1"/>
    <col min="26" max="26" width="12.42578125" style="3" bestFit="1" customWidth="1"/>
    <col min="27" max="27" width="9.140625" style="10" customWidth="1"/>
    <col min="28" max="28" width="10.28515625" style="3" bestFit="1" customWidth="1"/>
    <col min="29" max="29" width="12.42578125" style="3" bestFit="1" customWidth="1"/>
    <col min="30" max="30" width="9.140625" style="10" customWidth="1"/>
    <col min="31" max="31" width="10.28515625" style="3" bestFit="1" customWidth="1"/>
    <col min="32" max="32" width="12.42578125" style="3" bestFit="1" customWidth="1"/>
    <col min="33" max="33" width="9.140625" style="10" customWidth="1"/>
    <col min="34" max="34" width="10.28515625" style="3" customWidth="1"/>
    <col min="35" max="35" width="10.85546875" style="3" bestFit="1" customWidth="1"/>
    <col min="36" max="36" width="9" style="3" customWidth="1"/>
    <col min="37" max="37" width="10.28515625" style="3" customWidth="1"/>
    <col min="38" max="38" width="10.85546875" style="3" customWidth="1"/>
    <col min="39" max="39" width="9" style="3" customWidth="1"/>
    <col min="40" max="40" width="10.28515625" style="3" customWidth="1"/>
    <col min="41" max="41" width="10.85546875" style="3" customWidth="1"/>
    <col min="42" max="42" width="9.140625" style="10" customWidth="1"/>
    <col min="43" max="43" width="10.28515625" style="3" customWidth="1"/>
    <col min="44" max="44" width="10.85546875" style="3" bestFit="1" customWidth="1"/>
    <col min="45" max="45" width="9.140625" style="10" customWidth="1"/>
    <col min="46" max="46" width="10.28515625" style="3" bestFit="1" customWidth="1"/>
    <col min="47" max="47" width="9.85546875" style="3" bestFit="1" customWidth="1"/>
    <col min="48" max="48" width="9.140625" style="10" customWidth="1"/>
    <col min="49" max="49" width="10.28515625" style="3" bestFit="1" customWidth="1"/>
    <col min="50" max="50" width="9.42578125" style="3" bestFit="1" customWidth="1"/>
    <col min="51" max="51" width="9.140625" style="10" customWidth="1"/>
    <col min="52" max="52" width="10.28515625" style="3" bestFit="1" customWidth="1"/>
    <col min="53" max="53" width="9.42578125" style="3" bestFit="1" customWidth="1"/>
    <col min="54" max="54" width="9.85546875" style="10" bestFit="1" customWidth="1"/>
    <col min="55" max="55" width="10.28515625" style="3" bestFit="1" customWidth="1"/>
    <col min="56" max="56" width="10.85546875" style="3" bestFit="1" customWidth="1"/>
    <col min="57" max="57" width="9.85546875" style="10" bestFit="1" customWidth="1"/>
    <col min="58" max="58" width="10.28515625" style="3" bestFit="1" customWidth="1"/>
    <col min="59" max="59" width="9.85546875" style="3" bestFit="1" customWidth="1"/>
    <col min="60" max="60" width="9.85546875" style="10" bestFit="1" customWidth="1"/>
    <col min="61" max="61" width="10.28515625" style="3" bestFit="1" customWidth="1"/>
    <col min="62" max="62" width="9.85546875" style="3" bestFit="1" customWidth="1"/>
    <col min="63" max="63" width="9.85546875" style="10" bestFit="1" customWidth="1"/>
    <col min="64" max="64" width="10.28515625" style="3" bestFit="1" customWidth="1"/>
    <col min="65" max="65" width="9.85546875" style="3" bestFit="1" customWidth="1"/>
    <col min="66" max="66" width="10.85546875" style="10" bestFit="1" customWidth="1"/>
    <col min="67" max="67" width="10.85546875" style="3" bestFit="1" customWidth="1"/>
    <col min="68" max="71" width="10.28515625" style="3" customWidth="1"/>
    <col min="72" max="72" width="9.140625" style="10" customWidth="1"/>
    <col min="73" max="73" width="10.28515625" style="3" bestFit="1" customWidth="1"/>
    <col min="74" max="74" width="9.85546875" style="3" bestFit="1" customWidth="1"/>
    <col min="75" max="75" width="9.140625" style="10" customWidth="1"/>
    <col min="76" max="76" width="10.28515625" style="3" bestFit="1" customWidth="1"/>
    <col min="77" max="77" width="9.85546875" style="3" bestFit="1" customWidth="1"/>
    <col min="78" max="78" width="9.140625" style="10" customWidth="1"/>
    <col min="79" max="79" width="10.28515625" style="3" bestFit="1" customWidth="1"/>
    <col min="80" max="80" width="9.42578125" style="3" bestFit="1" customWidth="1"/>
    <col min="81" max="81" width="9.140625" style="10" customWidth="1"/>
    <col min="82" max="82" width="10.28515625" style="3" bestFit="1" customWidth="1"/>
    <col min="83" max="83" width="9.42578125" style="3" bestFit="1" customWidth="1"/>
    <col min="84" max="84" width="9.140625" style="10" customWidth="1"/>
    <col min="85" max="85" width="10.28515625" style="3" bestFit="1" customWidth="1"/>
    <col min="86" max="86" width="9.42578125" style="3" bestFit="1" customWidth="1"/>
    <col min="87" max="87" width="9.140625" style="10" customWidth="1"/>
    <col min="88" max="88" width="10.28515625" style="3" bestFit="1" customWidth="1"/>
    <col min="89" max="89" width="9.42578125" style="3" bestFit="1" customWidth="1"/>
    <col min="90" max="91" width="9.42578125" style="3" customWidth="1"/>
    <col min="92" max="92" width="10.85546875" style="3" bestFit="1" customWidth="1"/>
    <col min="93" max="94" width="9.42578125" style="3" customWidth="1"/>
    <col min="95" max="95" width="10.85546875" style="3" bestFit="1" customWidth="1"/>
    <col min="96" max="96" width="10.85546875" style="10" bestFit="1" customWidth="1"/>
    <col min="97" max="97" width="10.85546875" style="3" bestFit="1" customWidth="1"/>
    <col min="98" max="98" width="10.85546875" style="3" customWidth="1"/>
    <col min="99" max="99" width="10.85546875" style="10" bestFit="1" customWidth="1"/>
    <col min="100" max="100" width="10.85546875" style="3" bestFit="1" customWidth="1"/>
    <col min="101" max="101" width="9.42578125" style="3" bestFit="1" customWidth="1"/>
    <col min="102" max="102" width="10.85546875" style="10" bestFit="1" customWidth="1"/>
    <col min="103" max="103" width="12" style="3" bestFit="1" customWidth="1"/>
    <col min="104" max="104" width="10.85546875" style="3" bestFit="1" customWidth="1"/>
    <col min="105" max="105" width="10.85546875" style="10" bestFit="1" customWidth="1"/>
    <col min="106" max="106" width="13.5703125" style="3" bestFit="1" customWidth="1"/>
    <col min="107" max="107" width="10.85546875" style="3" bestFit="1" customWidth="1"/>
    <col min="108" max="108" width="13.42578125" style="10" customWidth="1"/>
    <col min="109" max="109" width="13.42578125" style="3" customWidth="1"/>
    <col min="110" max="110" width="9.140625" style="3"/>
    <col min="111" max="111" width="1.7109375" style="3" customWidth="1"/>
    <col min="112" max="114" width="9.140625" style="3"/>
    <col min="115" max="115" width="1.7109375" style="3" customWidth="1"/>
    <col min="116" max="16384" width="9.140625" style="3"/>
  </cols>
  <sheetData>
    <row r="1" spans="1:197" s="23" customFormat="1" ht="15" hidden="1" customHeight="1" x14ac:dyDescent="0.25">
      <c r="B1" s="24"/>
      <c r="C1" s="25"/>
      <c r="F1" s="25"/>
      <c r="I1" s="25"/>
      <c r="L1" s="25"/>
      <c r="O1" s="25"/>
      <c r="R1" s="25"/>
      <c r="U1" s="25"/>
      <c r="X1" s="25"/>
      <c r="AA1" s="25"/>
      <c r="AD1" s="25"/>
      <c r="AG1" s="25"/>
      <c r="AP1" s="25"/>
      <c r="AS1" s="25"/>
      <c r="AV1" s="25"/>
      <c r="AY1" s="25"/>
      <c r="BB1" s="25"/>
      <c r="BE1" s="25"/>
      <c r="BH1" s="25"/>
      <c r="BK1" s="25"/>
      <c r="BN1" s="25"/>
      <c r="BT1" s="25"/>
      <c r="BW1" s="25"/>
      <c r="BZ1" s="25"/>
      <c r="CC1" s="25"/>
      <c r="CF1" s="25"/>
      <c r="CI1" s="25"/>
      <c r="CR1" s="25"/>
      <c r="CU1" s="25"/>
      <c r="CX1" s="25"/>
      <c r="DA1" s="25"/>
      <c r="DD1" s="25"/>
    </row>
    <row r="2" spans="1:197" s="26" customFormat="1" ht="21" x14ac:dyDescent="0.35">
      <c r="B2" s="27" t="s">
        <v>19</v>
      </c>
      <c r="C2" s="118" t="s">
        <v>58</v>
      </c>
      <c r="D2" s="118"/>
      <c r="E2" s="118"/>
      <c r="F2" s="118"/>
      <c r="G2" s="118"/>
      <c r="H2" s="118"/>
      <c r="I2" s="118"/>
      <c r="J2" s="118"/>
      <c r="L2" s="28"/>
      <c r="O2" s="28"/>
      <c r="R2" s="28"/>
      <c r="U2" s="28"/>
      <c r="X2" s="28"/>
      <c r="AA2" s="28"/>
      <c r="AD2" s="28"/>
      <c r="AG2" s="28"/>
      <c r="AP2" s="28"/>
      <c r="AS2" s="28"/>
      <c r="AV2" s="28"/>
      <c r="AY2" s="28"/>
      <c r="BB2" s="28"/>
      <c r="BE2" s="28"/>
      <c r="BH2" s="28"/>
      <c r="BK2" s="28"/>
      <c r="BN2" s="28"/>
      <c r="BT2" s="28"/>
      <c r="BW2" s="28"/>
      <c r="BZ2" s="28"/>
      <c r="CC2" s="28"/>
      <c r="CF2" s="28"/>
      <c r="CI2" s="28"/>
      <c r="CR2" s="28"/>
      <c r="CU2" s="28"/>
      <c r="CX2" s="28"/>
      <c r="DA2" s="28"/>
      <c r="DD2" s="28"/>
    </row>
    <row r="3" spans="1:197" s="26" customFormat="1" ht="16.5" thickBot="1" x14ac:dyDescent="0.3">
      <c r="B3" s="29"/>
      <c r="C3" s="30"/>
      <c r="D3" s="31"/>
      <c r="E3" s="31"/>
      <c r="F3" s="28"/>
      <c r="I3" s="28"/>
      <c r="L3" s="28"/>
      <c r="O3" s="28"/>
      <c r="R3" s="28"/>
      <c r="U3" s="28"/>
      <c r="X3" s="28"/>
      <c r="AA3" s="28"/>
      <c r="AD3" s="28"/>
      <c r="AG3" s="28"/>
      <c r="AP3" s="28"/>
      <c r="AS3" s="28"/>
      <c r="AV3" s="28"/>
      <c r="AY3" s="28"/>
      <c r="BB3" s="28"/>
      <c r="BE3" s="28"/>
      <c r="BH3" s="28"/>
      <c r="BK3" s="28"/>
      <c r="BN3" s="28"/>
      <c r="BT3" s="28"/>
      <c r="BW3" s="28"/>
      <c r="BZ3" s="28"/>
      <c r="CC3" s="28"/>
      <c r="CF3" s="28"/>
      <c r="CI3" s="28"/>
      <c r="CR3" s="28"/>
      <c r="CU3" s="28"/>
      <c r="CX3" s="28"/>
      <c r="DA3" s="28"/>
      <c r="DD3" s="28"/>
    </row>
    <row r="4" spans="1:197" s="9" customFormat="1" ht="45" customHeight="1" x14ac:dyDescent="0.25">
      <c r="A4" s="119" t="s">
        <v>0</v>
      </c>
      <c r="B4" s="120"/>
      <c r="C4" s="121" t="s">
        <v>39</v>
      </c>
      <c r="D4" s="122"/>
      <c r="E4" s="123"/>
      <c r="F4" s="121" t="s">
        <v>40</v>
      </c>
      <c r="G4" s="122"/>
      <c r="H4" s="123"/>
      <c r="I4" s="121" t="s">
        <v>41</v>
      </c>
      <c r="J4" s="122"/>
      <c r="K4" s="123"/>
      <c r="L4" s="121" t="s">
        <v>21</v>
      </c>
      <c r="M4" s="122"/>
      <c r="N4" s="123"/>
      <c r="O4" s="121" t="s">
        <v>61</v>
      </c>
      <c r="P4" s="122"/>
      <c r="Q4" s="123"/>
      <c r="R4" s="121" t="s">
        <v>82</v>
      </c>
      <c r="S4" s="122"/>
      <c r="T4" s="123"/>
      <c r="U4" s="121" t="s">
        <v>22</v>
      </c>
      <c r="V4" s="122"/>
      <c r="W4" s="123"/>
      <c r="X4" s="121" t="s">
        <v>80</v>
      </c>
      <c r="Y4" s="122"/>
      <c r="Z4" s="123"/>
      <c r="AA4" s="121" t="s">
        <v>78</v>
      </c>
      <c r="AB4" s="122"/>
      <c r="AC4" s="123"/>
      <c r="AD4" s="121" t="s">
        <v>42</v>
      </c>
      <c r="AE4" s="122"/>
      <c r="AF4" s="123"/>
      <c r="AG4" s="124" t="s">
        <v>83</v>
      </c>
      <c r="AH4" s="125"/>
      <c r="AI4" s="126"/>
      <c r="AJ4" s="124" t="s">
        <v>89</v>
      </c>
      <c r="AK4" s="125"/>
      <c r="AL4" s="126"/>
      <c r="AM4" s="124" t="s">
        <v>25</v>
      </c>
      <c r="AN4" s="125"/>
      <c r="AO4" s="126"/>
      <c r="AP4" s="124" t="s">
        <v>54</v>
      </c>
      <c r="AQ4" s="125"/>
      <c r="AR4" s="126"/>
      <c r="AS4" s="121" t="s">
        <v>43</v>
      </c>
      <c r="AT4" s="122"/>
      <c r="AU4" s="123"/>
      <c r="AV4" s="121" t="s">
        <v>62</v>
      </c>
      <c r="AW4" s="122"/>
      <c r="AX4" s="123"/>
      <c r="AY4" s="121" t="s">
        <v>44</v>
      </c>
      <c r="AZ4" s="122"/>
      <c r="BA4" s="123"/>
      <c r="BB4" s="121" t="s">
        <v>45</v>
      </c>
      <c r="BC4" s="122"/>
      <c r="BD4" s="123"/>
      <c r="BE4" s="124" t="s">
        <v>88</v>
      </c>
      <c r="BF4" s="125"/>
      <c r="BG4" s="126"/>
      <c r="BH4" s="124" t="s">
        <v>81</v>
      </c>
      <c r="BI4" s="125"/>
      <c r="BJ4" s="126"/>
      <c r="BK4" s="124" t="s">
        <v>46</v>
      </c>
      <c r="BL4" s="125"/>
      <c r="BM4" s="126"/>
      <c r="BN4" s="121" t="s">
        <v>28</v>
      </c>
      <c r="BO4" s="122"/>
      <c r="BP4" s="123"/>
      <c r="BQ4" s="124" t="s">
        <v>60</v>
      </c>
      <c r="BR4" s="125"/>
      <c r="BS4" s="126"/>
      <c r="BT4" s="121" t="s">
        <v>29</v>
      </c>
      <c r="BU4" s="122"/>
      <c r="BV4" s="123"/>
      <c r="BW4" s="121" t="s">
        <v>47</v>
      </c>
      <c r="BX4" s="122"/>
      <c r="BY4" s="123"/>
      <c r="BZ4" s="121" t="s">
        <v>77</v>
      </c>
      <c r="CA4" s="122"/>
      <c r="CB4" s="123"/>
      <c r="CC4" s="121" t="s">
        <v>48</v>
      </c>
      <c r="CD4" s="122"/>
      <c r="CE4" s="123"/>
      <c r="CF4" s="124" t="s">
        <v>86</v>
      </c>
      <c r="CG4" s="125"/>
      <c r="CH4" s="126"/>
      <c r="CI4" s="124" t="s">
        <v>57</v>
      </c>
      <c r="CJ4" s="125"/>
      <c r="CK4" s="126"/>
      <c r="CL4" s="124" t="s">
        <v>66</v>
      </c>
      <c r="CM4" s="127"/>
      <c r="CN4" s="128"/>
      <c r="CO4" s="124" t="s">
        <v>63</v>
      </c>
      <c r="CP4" s="127"/>
      <c r="CQ4" s="128"/>
      <c r="CR4" s="121" t="s">
        <v>49</v>
      </c>
      <c r="CS4" s="122"/>
      <c r="CT4" s="123"/>
      <c r="CU4" s="121" t="s">
        <v>50</v>
      </c>
      <c r="CV4" s="122"/>
      <c r="CW4" s="123"/>
      <c r="CX4" s="121" t="s">
        <v>51</v>
      </c>
      <c r="CY4" s="122"/>
      <c r="CZ4" s="123"/>
      <c r="DA4" s="121" t="s">
        <v>52</v>
      </c>
      <c r="DB4" s="122"/>
      <c r="DC4" s="123"/>
      <c r="DD4" s="63" t="s">
        <v>36</v>
      </c>
      <c r="DE4" s="64" t="s">
        <v>36</v>
      </c>
      <c r="DF4" s="8"/>
      <c r="DH4" s="8"/>
      <c r="DI4" s="8"/>
      <c r="DJ4" s="8"/>
      <c r="DL4" s="8"/>
      <c r="DM4" s="8"/>
      <c r="DN4" s="8"/>
    </row>
    <row r="5" spans="1:197" ht="45" customHeight="1" thickBot="1" x14ac:dyDescent="0.3">
      <c r="A5" s="54" t="s">
        <v>1</v>
      </c>
      <c r="B5" s="55" t="s">
        <v>76</v>
      </c>
      <c r="C5" s="33" t="s">
        <v>2</v>
      </c>
      <c r="D5" s="32" t="s">
        <v>3</v>
      </c>
      <c r="E5" s="34" t="s">
        <v>4</v>
      </c>
      <c r="F5" s="33" t="s">
        <v>2</v>
      </c>
      <c r="G5" s="32" t="s">
        <v>3</v>
      </c>
      <c r="H5" s="34" t="s">
        <v>4</v>
      </c>
      <c r="I5" s="33" t="s">
        <v>2</v>
      </c>
      <c r="J5" s="32" t="s">
        <v>3</v>
      </c>
      <c r="K5" s="34" t="s">
        <v>4</v>
      </c>
      <c r="L5" s="33" t="s">
        <v>2</v>
      </c>
      <c r="M5" s="32" t="s">
        <v>3</v>
      </c>
      <c r="N5" s="34" t="s">
        <v>4</v>
      </c>
      <c r="O5" s="33" t="s">
        <v>2</v>
      </c>
      <c r="P5" s="32" t="s">
        <v>3</v>
      </c>
      <c r="Q5" s="34" t="s">
        <v>4</v>
      </c>
      <c r="R5" s="33" t="s">
        <v>2</v>
      </c>
      <c r="S5" s="32" t="s">
        <v>3</v>
      </c>
      <c r="T5" s="34" t="s">
        <v>4</v>
      </c>
      <c r="U5" s="33" t="s">
        <v>2</v>
      </c>
      <c r="V5" s="32" t="s">
        <v>3</v>
      </c>
      <c r="W5" s="34" t="s">
        <v>4</v>
      </c>
      <c r="X5" s="33" t="s">
        <v>2</v>
      </c>
      <c r="Y5" s="32" t="s">
        <v>3</v>
      </c>
      <c r="Z5" s="34" t="s">
        <v>4</v>
      </c>
      <c r="AA5" s="33" t="s">
        <v>2</v>
      </c>
      <c r="AB5" s="32" t="s">
        <v>3</v>
      </c>
      <c r="AC5" s="34" t="s">
        <v>4</v>
      </c>
      <c r="AD5" s="33" t="s">
        <v>2</v>
      </c>
      <c r="AE5" s="32" t="s">
        <v>3</v>
      </c>
      <c r="AF5" s="34" t="s">
        <v>4</v>
      </c>
      <c r="AG5" s="33" t="s">
        <v>2</v>
      </c>
      <c r="AH5" s="32" t="s">
        <v>3</v>
      </c>
      <c r="AI5" s="34" t="s">
        <v>4</v>
      </c>
      <c r="AJ5" s="33" t="s">
        <v>2</v>
      </c>
      <c r="AK5" s="32" t="s">
        <v>3</v>
      </c>
      <c r="AL5" s="34" t="s">
        <v>4</v>
      </c>
      <c r="AM5" s="33" t="s">
        <v>2</v>
      </c>
      <c r="AN5" s="32" t="s">
        <v>3</v>
      </c>
      <c r="AO5" s="34" t="s">
        <v>4</v>
      </c>
      <c r="AP5" s="33" t="s">
        <v>2</v>
      </c>
      <c r="AQ5" s="32" t="s">
        <v>3</v>
      </c>
      <c r="AR5" s="34" t="s">
        <v>4</v>
      </c>
      <c r="AS5" s="33" t="s">
        <v>2</v>
      </c>
      <c r="AT5" s="32" t="s">
        <v>3</v>
      </c>
      <c r="AU5" s="34" t="s">
        <v>4</v>
      </c>
      <c r="AV5" s="33" t="s">
        <v>2</v>
      </c>
      <c r="AW5" s="32" t="s">
        <v>3</v>
      </c>
      <c r="AX5" s="34" t="s">
        <v>4</v>
      </c>
      <c r="AY5" s="33" t="s">
        <v>2</v>
      </c>
      <c r="AZ5" s="32" t="s">
        <v>3</v>
      </c>
      <c r="BA5" s="34" t="s">
        <v>4</v>
      </c>
      <c r="BB5" s="33" t="s">
        <v>2</v>
      </c>
      <c r="BC5" s="32" t="s">
        <v>3</v>
      </c>
      <c r="BD5" s="34" t="s">
        <v>4</v>
      </c>
      <c r="BE5" s="33" t="s">
        <v>2</v>
      </c>
      <c r="BF5" s="32" t="s">
        <v>3</v>
      </c>
      <c r="BG5" s="34" t="s">
        <v>4</v>
      </c>
      <c r="BH5" s="33" t="s">
        <v>2</v>
      </c>
      <c r="BI5" s="32" t="s">
        <v>3</v>
      </c>
      <c r="BJ5" s="34" t="s">
        <v>4</v>
      </c>
      <c r="BK5" s="33" t="s">
        <v>2</v>
      </c>
      <c r="BL5" s="32" t="s">
        <v>3</v>
      </c>
      <c r="BM5" s="34" t="s">
        <v>4</v>
      </c>
      <c r="BN5" s="33" t="s">
        <v>2</v>
      </c>
      <c r="BO5" s="32" t="s">
        <v>3</v>
      </c>
      <c r="BP5" s="34" t="s">
        <v>4</v>
      </c>
      <c r="BQ5" s="33" t="s">
        <v>2</v>
      </c>
      <c r="BR5" s="32" t="s">
        <v>3</v>
      </c>
      <c r="BS5" s="34" t="s">
        <v>4</v>
      </c>
      <c r="BT5" s="33" t="s">
        <v>2</v>
      </c>
      <c r="BU5" s="32" t="s">
        <v>3</v>
      </c>
      <c r="BV5" s="34" t="s">
        <v>4</v>
      </c>
      <c r="BW5" s="33" t="s">
        <v>2</v>
      </c>
      <c r="BX5" s="32" t="s">
        <v>3</v>
      </c>
      <c r="BY5" s="34" t="s">
        <v>4</v>
      </c>
      <c r="BZ5" s="33" t="s">
        <v>2</v>
      </c>
      <c r="CA5" s="32" t="s">
        <v>3</v>
      </c>
      <c r="CB5" s="34" t="s">
        <v>4</v>
      </c>
      <c r="CC5" s="33" t="s">
        <v>2</v>
      </c>
      <c r="CD5" s="32" t="s">
        <v>3</v>
      </c>
      <c r="CE5" s="34" t="s">
        <v>4</v>
      </c>
      <c r="CF5" s="33" t="s">
        <v>2</v>
      </c>
      <c r="CG5" s="32" t="s">
        <v>3</v>
      </c>
      <c r="CH5" s="34" t="s">
        <v>4</v>
      </c>
      <c r="CI5" s="33" t="s">
        <v>2</v>
      </c>
      <c r="CJ5" s="32" t="s">
        <v>3</v>
      </c>
      <c r="CK5" s="34" t="s">
        <v>4</v>
      </c>
      <c r="CL5" s="33" t="s">
        <v>2</v>
      </c>
      <c r="CM5" s="32" t="s">
        <v>3</v>
      </c>
      <c r="CN5" s="34" t="s">
        <v>4</v>
      </c>
      <c r="CO5" s="33" t="s">
        <v>2</v>
      </c>
      <c r="CP5" s="32" t="s">
        <v>3</v>
      </c>
      <c r="CQ5" s="34" t="s">
        <v>4</v>
      </c>
      <c r="CR5" s="33" t="s">
        <v>2</v>
      </c>
      <c r="CS5" s="32" t="s">
        <v>3</v>
      </c>
      <c r="CT5" s="34" t="s">
        <v>4</v>
      </c>
      <c r="CU5" s="33" t="s">
        <v>2</v>
      </c>
      <c r="CV5" s="32" t="s">
        <v>3</v>
      </c>
      <c r="CW5" s="34" t="s">
        <v>4</v>
      </c>
      <c r="CX5" s="33" t="s">
        <v>2</v>
      </c>
      <c r="CY5" s="32" t="s">
        <v>3</v>
      </c>
      <c r="CZ5" s="34" t="s">
        <v>4</v>
      </c>
      <c r="DA5" s="33" t="s">
        <v>2</v>
      </c>
      <c r="DB5" s="32" t="s">
        <v>3</v>
      </c>
      <c r="DC5" s="34" t="s">
        <v>4</v>
      </c>
      <c r="DD5" s="33" t="s">
        <v>37</v>
      </c>
      <c r="DE5" s="34" t="s">
        <v>38</v>
      </c>
      <c r="DF5" s="1"/>
      <c r="DG5" s="2"/>
      <c r="DH5" s="1"/>
      <c r="DI5" s="1"/>
      <c r="DJ5" s="1"/>
      <c r="DK5" s="2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</row>
    <row r="6" spans="1:197" x14ac:dyDescent="0.25">
      <c r="A6" s="56">
        <v>2009</v>
      </c>
      <c r="B6" s="72" t="s">
        <v>5</v>
      </c>
      <c r="C6" s="43">
        <v>0</v>
      </c>
      <c r="D6" s="11">
        <v>0</v>
      </c>
      <c r="E6" s="44">
        <v>0</v>
      </c>
      <c r="F6" s="43">
        <v>0</v>
      </c>
      <c r="G6" s="11">
        <v>0</v>
      </c>
      <c r="H6" s="44">
        <v>0</v>
      </c>
      <c r="I6" s="43">
        <v>0</v>
      </c>
      <c r="J6" s="11">
        <v>0</v>
      </c>
      <c r="K6" s="44">
        <v>0</v>
      </c>
      <c r="L6" s="43">
        <v>0</v>
      </c>
      <c r="M6" s="11">
        <v>0</v>
      </c>
      <c r="N6" s="44">
        <v>0</v>
      </c>
      <c r="O6" s="43">
        <v>0</v>
      </c>
      <c r="P6" s="11">
        <v>0</v>
      </c>
      <c r="Q6" s="44">
        <v>0</v>
      </c>
      <c r="R6" s="48">
        <v>0</v>
      </c>
      <c r="S6" s="20">
        <v>0</v>
      </c>
      <c r="T6" s="51">
        <v>0</v>
      </c>
      <c r="U6" s="43">
        <v>0</v>
      </c>
      <c r="V6" s="11">
        <v>0</v>
      </c>
      <c r="W6" s="44">
        <v>0</v>
      </c>
      <c r="X6" s="43">
        <v>0</v>
      </c>
      <c r="Y6" s="11">
        <v>0</v>
      </c>
      <c r="Z6" s="44">
        <v>0</v>
      </c>
      <c r="AA6" s="43">
        <v>0</v>
      </c>
      <c r="AB6" s="11">
        <v>0</v>
      </c>
      <c r="AC6" s="44">
        <v>0</v>
      </c>
      <c r="AD6" s="43">
        <v>0</v>
      </c>
      <c r="AE6" s="11">
        <v>0</v>
      </c>
      <c r="AF6" s="44">
        <v>0</v>
      </c>
      <c r="AG6" s="43">
        <v>0</v>
      </c>
      <c r="AH6" s="11">
        <v>0</v>
      </c>
      <c r="AI6" s="44">
        <v>0</v>
      </c>
      <c r="AJ6" s="43">
        <v>0</v>
      </c>
      <c r="AK6" s="11">
        <v>0</v>
      </c>
      <c r="AL6" s="44">
        <v>0</v>
      </c>
      <c r="AM6" s="43">
        <v>0</v>
      </c>
      <c r="AN6" s="11">
        <v>0</v>
      </c>
      <c r="AO6" s="44">
        <v>0</v>
      </c>
      <c r="AP6" s="43">
        <v>0</v>
      </c>
      <c r="AQ6" s="11">
        <v>0</v>
      </c>
      <c r="AR6" s="44">
        <v>0</v>
      </c>
      <c r="AS6" s="43">
        <v>0</v>
      </c>
      <c r="AT6" s="11">
        <v>0</v>
      </c>
      <c r="AU6" s="44">
        <v>0</v>
      </c>
      <c r="AV6" s="43">
        <v>0</v>
      </c>
      <c r="AW6" s="11">
        <v>0</v>
      </c>
      <c r="AX6" s="44">
        <v>0</v>
      </c>
      <c r="AY6" s="43">
        <v>0</v>
      </c>
      <c r="AZ6" s="11">
        <v>0</v>
      </c>
      <c r="BA6" s="44">
        <v>0</v>
      </c>
      <c r="BB6" s="43">
        <v>0</v>
      </c>
      <c r="BC6" s="11">
        <v>0</v>
      </c>
      <c r="BD6" s="44">
        <v>0</v>
      </c>
      <c r="BE6" s="50">
        <v>0</v>
      </c>
      <c r="BF6" s="4">
        <v>0</v>
      </c>
      <c r="BG6" s="51">
        <f t="shared" ref="BG6:BG17" si="0">IF(BE6=0,0,BF6/BE6*1000)</f>
        <v>0</v>
      </c>
      <c r="BH6" s="50">
        <v>0</v>
      </c>
      <c r="BI6" s="4">
        <v>0</v>
      </c>
      <c r="BJ6" s="51">
        <v>0</v>
      </c>
      <c r="BK6" s="43">
        <v>0</v>
      </c>
      <c r="BL6" s="11">
        <v>0</v>
      </c>
      <c r="BM6" s="44">
        <v>0</v>
      </c>
      <c r="BN6" s="43">
        <v>0</v>
      </c>
      <c r="BO6" s="11">
        <v>0</v>
      </c>
      <c r="BP6" s="44">
        <v>0</v>
      </c>
      <c r="BQ6" s="43">
        <v>0</v>
      </c>
      <c r="BR6" s="11">
        <v>0</v>
      </c>
      <c r="BS6" s="44">
        <v>0</v>
      </c>
      <c r="BT6" s="43">
        <v>0</v>
      </c>
      <c r="BU6" s="11">
        <v>0</v>
      </c>
      <c r="BV6" s="44">
        <v>0</v>
      </c>
      <c r="BW6" s="43">
        <v>0</v>
      </c>
      <c r="BX6" s="11">
        <v>0</v>
      </c>
      <c r="BY6" s="44">
        <v>0</v>
      </c>
      <c r="BZ6" s="43">
        <v>0</v>
      </c>
      <c r="CA6" s="11">
        <v>0</v>
      </c>
      <c r="CB6" s="44">
        <v>0</v>
      </c>
      <c r="CC6" s="43">
        <v>0</v>
      </c>
      <c r="CD6" s="11">
        <v>0</v>
      </c>
      <c r="CE6" s="44">
        <v>0</v>
      </c>
      <c r="CF6" s="43">
        <v>0</v>
      </c>
      <c r="CG6" s="11">
        <v>0</v>
      </c>
      <c r="CH6" s="44">
        <v>0</v>
      </c>
      <c r="CI6" s="43">
        <v>0</v>
      </c>
      <c r="CJ6" s="11">
        <v>0</v>
      </c>
      <c r="CK6" s="44">
        <v>0</v>
      </c>
      <c r="CL6" s="43">
        <v>0</v>
      </c>
      <c r="CM6" s="11">
        <v>0</v>
      </c>
      <c r="CN6" s="44">
        <v>0</v>
      </c>
      <c r="CO6" s="43">
        <v>0</v>
      </c>
      <c r="CP6" s="11">
        <v>0</v>
      </c>
      <c r="CQ6" s="44">
        <v>0</v>
      </c>
      <c r="CR6" s="43">
        <v>0</v>
      </c>
      <c r="CS6" s="11">
        <v>0</v>
      </c>
      <c r="CT6" s="44">
        <v>0</v>
      </c>
      <c r="CU6" s="43">
        <v>0</v>
      </c>
      <c r="CV6" s="11">
        <v>0</v>
      </c>
      <c r="CW6" s="44">
        <v>0</v>
      </c>
      <c r="CX6" s="45">
        <v>4</v>
      </c>
      <c r="CY6" s="12">
        <v>74</v>
      </c>
      <c r="CZ6" s="44">
        <f t="shared" ref="CZ6:CZ15" si="1">CY6/CX6*1000</f>
        <v>18500</v>
      </c>
      <c r="DA6" s="43">
        <v>0</v>
      </c>
      <c r="DB6" s="11">
        <v>0</v>
      </c>
      <c r="DC6" s="44">
        <v>0</v>
      </c>
      <c r="DD6" s="6">
        <f t="shared" ref="DD6:DD37" si="2">SUM(DA6,CX6,CU6,CR6,CC6,BW6,BN6,BK6,BB6,AY6,AS6,AD6,U6,I6,F6,C6,BQ6)</f>
        <v>4</v>
      </c>
      <c r="DE6" s="13">
        <f t="shared" ref="DE6:DE37" si="3">SUM(DB6,CY6,CV6,CS6,CD6,BX6,BO6,BL6,BC6,AZ6,AT6,AE6,V6,J6,G6,D6,BR6)</f>
        <v>74</v>
      </c>
      <c r="DF6" s="1"/>
      <c r="DG6" s="2"/>
      <c r="DH6" s="1"/>
      <c r="DI6" s="1"/>
      <c r="DJ6" s="1"/>
      <c r="DK6" s="2"/>
      <c r="DL6" s="1"/>
      <c r="DM6" s="1"/>
      <c r="DN6" s="1"/>
    </row>
    <row r="7" spans="1:197" x14ac:dyDescent="0.25">
      <c r="A7" s="56">
        <v>2009</v>
      </c>
      <c r="B7" s="72" t="s">
        <v>6</v>
      </c>
      <c r="C7" s="43">
        <v>0</v>
      </c>
      <c r="D7" s="11">
        <v>0</v>
      </c>
      <c r="E7" s="44">
        <v>0</v>
      </c>
      <c r="F7" s="43">
        <v>0</v>
      </c>
      <c r="G7" s="11">
        <v>0</v>
      </c>
      <c r="H7" s="44">
        <v>0</v>
      </c>
      <c r="I7" s="43">
        <v>0</v>
      </c>
      <c r="J7" s="11">
        <v>0</v>
      </c>
      <c r="K7" s="44">
        <v>0</v>
      </c>
      <c r="L7" s="43">
        <v>0</v>
      </c>
      <c r="M7" s="11">
        <v>0</v>
      </c>
      <c r="N7" s="44">
        <v>0</v>
      </c>
      <c r="O7" s="43">
        <v>0</v>
      </c>
      <c r="P7" s="11">
        <v>0</v>
      </c>
      <c r="Q7" s="44">
        <v>0</v>
      </c>
      <c r="R7" s="48">
        <v>0</v>
      </c>
      <c r="S7" s="20">
        <v>0</v>
      </c>
      <c r="T7" s="51">
        <v>0</v>
      </c>
      <c r="U7" s="43">
        <v>0</v>
      </c>
      <c r="V7" s="11">
        <v>0</v>
      </c>
      <c r="W7" s="44">
        <v>0</v>
      </c>
      <c r="X7" s="43">
        <v>0</v>
      </c>
      <c r="Y7" s="11">
        <v>0</v>
      </c>
      <c r="Z7" s="44">
        <v>0</v>
      </c>
      <c r="AA7" s="43">
        <v>0</v>
      </c>
      <c r="AB7" s="11">
        <v>0</v>
      </c>
      <c r="AC7" s="44">
        <v>0</v>
      </c>
      <c r="AD7" s="43">
        <v>0</v>
      </c>
      <c r="AE7" s="11">
        <v>0</v>
      </c>
      <c r="AF7" s="44">
        <v>0</v>
      </c>
      <c r="AG7" s="43">
        <v>0</v>
      </c>
      <c r="AH7" s="11">
        <v>0</v>
      </c>
      <c r="AI7" s="44">
        <v>0</v>
      </c>
      <c r="AJ7" s="43">
        <v>0</v>
      </c>
      <c r="AK7" s="11">
        <v>0</v>
      </c>
      <c r="AL7" s="44">
        <v>0</v>
      </c>
      <c r="AM7" s="43">
        <v>0</v>
      </c>
      <c r="AN7" s="11">
        <v>0</v>
      </c>
      <c r="AO7" s="44">
        <v>0</v>
      </c>
      <c r="AP7" s="43">
        <v>0</v>
      </c>
      <c r="AQ7" s="11">
        <v>0</v>
      </c>
      <c r="AR7" s="44">
        <v>0</v>
      </c>
      <c r="AS7" s="43">
        <v>0</v>
      </c>
      <c r="AT7" s="11">
        <v>0</v>
      </c>
      <c r="AU7" s="44">
        <v>0</v>
      </c>
      <c r="AV7" s="43">
        <v>0</v>
      </c>
      <c r="AW7" s="11">
        <v>0</v>
      </c>
      <c r="AX7" s="44">
        <v>0</v>
      </c>
      <c r="AY7" s="43">
        <v>0</v>
      </c>
      <c r="AZ7" s="11">
        <v>0</v>
      </c>
      <c r="BA7" s="44">
        <v>0</v>
      </c>
      <c r="BB7" s="43">
        <v>0</v>
      </c>
      <c r="BC7" s="11">
        <v>0</v>
      </c>
      <c r="BD7" s="44">
        <v>0</v>
      </c>
      <c r="BE7" s="50">
        <v>0</v>
      </c>
      <c r="BF7" s="4">
        <v>0</v>
      </c>
      <c r="BG7" s="51">
        <f t="shared" si="0"/>
        <v>0</v>
      </c>
      <c r="BH7" s="50">
        <v>0</v>
      </c>
      <c r="BI7" s="4">
        <v>0</v>
      </c>
      <c r="BJ7" s="51">
        <v>0</v>
      </c>
      <c r="BK7" s="45">
        <v>700</v>
      </c>
      <c r="BL7" s="12">
        <v>3064</v>
      </c>
      <c r="BM7" s="44">
        <f t="shared" ref="BM7:BM13" si="4">BL7/BK7*1000</f>
        <v>4377.1428571428569</v>
      </c>
      <c r="BN7" s="43">
        <v>0</v>
      </c>
      <c r="BO7" s="11">
        <v>0</v>
      </c>
      <c r="BP7" s="44">
        <v>0</v>
      </c>
      <c r="BQ7" s="43">
        <v>0</v>
      </c>
      <c r="BR7" s="11">
        <v>0</v>
      </c>
      <c r="BS7" s="44">
        <v>0</v>
      </c>
      <c r="BT7" s="43">
        <v>0</v>
      </c>
      <c r="BU7" s="11">
        <v>0</v>
      </c>
      <c r="BV7" s="44">
        <v>0</v>
      </c>
      <c r="BW7" s="43">
        <v>0</v>
      </c>
      <c r="BX7" s="11">
        <v>0</v>
      </c>
      <c r="BY7" s="44">
        <v>0</v>
      </c>
      <c r="BZ7" s="43">
        <v>0</v>
      </c>
      <c r="CA7" s="11">
        <v>0</v>
      </c>
      <c r="CB7" s="44">
        <v>0</v>
      </c>
      <c r="CC7" s="43">
        <v>0</v>
      </c>
      <c r="CD7" s="11">
        <v>0</v>
      </c>
      <c r="CE7" s="44">
        <v>0</v>
      </c>
      <c r="CF7" s="43">
        <v>0</v>
      </c>
      <c r="CG7" s="11">
        <v>0</v>
      </c>
      <c r="CH7" s="44">
        <v>0</v>
      </c>
      <c r="CI7" s="43">
        <v>0</v>
      </c>
      <c r="CJ7" s="11">
        <v>0</v>
      </c>
      <c r="CK7" s="44">
        <v>0</v>
      </c>
      <c r="CL7" s="43">
        <v>0</v>
      </c>
      <c r="CM7" s="11">
        <v>0</v>
      </c>
      <c r="CN7" s="44">
        <v>0</v>
      </c>
      <c r="CO7" s="43">
        <v>0</v>
      </c>
      <c r="CP7" s="11">
        <v>0</v>
      </c>
      <c r="CQ7" s="44">
        <v>0</v>
      </c>
      <c r="CR7" s="43">
        <v>0</v>
      </c>
      <c r="CS7" s="11">
        <v>0</v>
      </c>
      <c r="CT7" s="44">
        <v>0</v>
      </c>
      <c r="CU7" s="43">
        <v>0</v>
      </c>
      <c r="CV7" s="11">
        <v>0</v>
      </c>
      <c r="CW7" s="44">
        <v>0</v>
      </c>
      <c r="CX7" s="45">
        <v>1500</v>
      </c>
      <c r="CY7" s="12">
        <v>6015</v>
      </c>
      <c r="CZ7" s="44">
        <f t="shared" si="1"/>
        <v>4010</v>
      </c>
      <c r="DA7" s="43">
        <v>0</v>
      </c>
      <c r="DB7" s="11">
        <v>0</v>
      </c>
      <c r="DC7" s="44">
        <v>0</v>
      </c>
      <c r="DD7" s="6">
        <f t="shared" si="2"/>
        <v>2200</v>
      </c>
      <c r="DE7" s="13">
        <f t="shared" si="3"/>
        <v>9079</v>
      </c>
      <c r="DF7" s="1"/>
      <c r="DG7" s="2"/>
      <c r="DH7" s="1"/>
      <c r="DI7" s="1"/>
      <c r="DJ7" s="1"/>
      <c r="DK7" s="2"/>
      <c r="DL7" s="1"/>
      <c r="DM7" s="1"/>
      <c r="DN7" s="1"/>
    </row>
    <row r="8" spans="1:197" x14ac:dyDescent="0.25">
      <c r="A8" s="56">
        <v>2009</v>
      </c>
      <c r="B8" s="72" t="s">
        <v>7</v>
      </c>
      <c r="C8" s="43">
        <v>0</v>
      </c>
      <c r="D8" s="11">
        <v>0</v>
      </c>
      <c r="E8" s="44">
        <v>0</v>
      </c>
      <c r="F8" s="43">
        <v>0</v>
      </c>
      <c r="G8" s="11">
        <v>0</v>
      </c>
      <c r="H8" s="44">
        <v>0</v>
      </c>
      <c r="I8" s="43">
        <v>0</v>
      </c>
      <c r="J8" s="11">
        <v>0</v>
      </c>
      <c r="K8" s="44">
        <v>0</v>
      </c>
      <c r="L8" s="45">
        <v>20000</v>
      </c>
      <c r="M8" s="12">
        <v>63540</v>
      </c>
      <c r="N8" s="44">
        <f>M8/L8*1000</f>
        <v>3177</v>
      </c>
      <c r="O8" s="45">
        <v>20000</v>
      </c>
      <c r="P8" s="12">
        <v>63540</v>
      </c>
      <c r="Q8" s="44">
        <f>P8/O8*1000</f>
        <v>3177</v>
      </c>
      <c r="R8" s="48">
        <v>0</v>
      </c>
      <c r="S8" s="20">
        <v>0</v>
      </c>
      <c r="T8" s="51">
        <v>0</v>
      </c>
      <c r="U8" s="45">
        <v>20000</v>
      </c>
      <c r="V8" s="12">
        <v>63540</v>
      </c>
      <c r="W8" s="44">
        <f>V8/U8*1000</f>
        <v>3177</v>
      </c>
      <c r="X8" s="43">
        <v>0</v>
      </c>
      <c r="Y8" s="11">
        <v>0</v>
      </c>
      <c r="Z8" s="44">
        <v>0</v>
      </c>
      <c r="AA8" s="43">
        <v>0</v>
      </c>
      <c r="AB8" s="11">
        <v>0</v>
      </c>
      <c r="AC8" s="44">
        <v>0</v>
      </c>
      <c r="AD8" s="43">
        <v>0</v>
      </c>
      <c r="AE8" s="11">
        <v>0</v>
      </c>
      <c r="AF8" s="44">
        <v>0</v>
      </c>
      <c r="AG8" s="43">
        <v>0</v>
      </c>
      <c r="AH8" s="11">
        <v>0</v>
      </c>
      <c r="AI8" s="44">
        <v>0</v>
      </c>
      <c r="AJ8" s="43">
        <v>0</v>
      </c>
      <c r="AK8" s="11">
        <v>0</v>
      </c>
      <c r="AL8" s="44">
        <v>0</v>
      </c>
      <c r="AM8" s="43">
        <v>0</v>
      </c>
      <c r="AN8" s="11">
        <v>0</v>
      </c>
      <c r="AO8" s="44">
        <v>0</v>
      </c>
      <c r="AP8" s="43">
        <v>0</v>
      </c>
      <c r="AQ8" s="11">
        <v>0</v>
      </c>
      <c r="AR8" s="44">
        <v>0</v>
      </c>
      <c r="AS8" s="43">
        <v>0</v>
      </c>
      <c r="AT8" s="11">
        <v>0</v>
      </c>
      <c r="AU8" s="44">
        <v>0</v>
      </c>
      <c r="AV8" s="43">
        <v>0</v>
      </c>
      <c r="AW8" s="11">
        <v>0</v>
      </c>
      <c r="AX8" s="44">
        <v>0</v>
      </c>
      <c r="AY8" s="43">
        <v>0</v>
      </c>
      <c r="AZ8" s="11">
        <v>0</v>
      </c>
      <c r="BA8" s="44">
        <v>0</v>
      </c>
      <c r="BB8" s="43">
        <v>0</v>
      </c>
      <c r="BC8" s="11">
        <v>1</v>
      </c>
      <c r="BD8" s="44">
        <v>0</v>
      </c>
      <c r="BE8" s="50">
        <v>0</v>
      </c>
      <c r="BF8" s="4">
        <v>0</v>
      </c>
      <c r="BG8" s="51">
        <f t="shared" si="0"/>
        <v>0</v>
      </c>
      <c r="BH8" s="50">
        <v>0</v>
      </c>
      <c r="BI8" s="4">
        <v>0</v>
      </c>
      <c r="BJ8" s="51">
        <v>0</v>
      </c>
      <c r="BK8" s="45">
        <v>121</v>
      </c>
      <c r="BL8" s="12">
        <v>551</v>
      </c>
      <c r="BM8" s="44">
        <f t="shared" si="4"/>
        <v>4553.7190082644629</v>
      </c>
      <c r="BN8" s="43">
        <v>0</v>
      </c>
      <c r="BO8" s="11">
        <v>0</v>
      </c>
      <c r="BP8" s="44">
        <v>0</v>
      </c>
      <c r="BQ8" s="43">
        <v>0</v>
      </c>
      <c r="BR8" s="11">
        <v>0</v>
      </c>
      <c r="BS8" s="44">
        <v>0</v>
      </c>
      <c r="BT8" s="43">
        <v>0</v>
      </c>
      <c r="BU8" s="11">
        <v>0</v>
      </c>
      <c r="BV8" s="44">
        <v>0</v>
      </c>
      <c r="BW8" s="45">
        <v>24</v>
      </c>
      <c r="BX8" s="12">
        <v>249</v>
      </c>
      <c r="BY8" s="44">
        <f>BX8/BW8*1000</f>
        <v>10375</v>
      </c>
      <c r="BZ8" s="43">
        <v>0</v>
      </c>
      <c r="CA8" s="11">
        <v>0</v>
      </c>
      <c r="CB8" s="44">
        <v>0</v>
      </c>
      <c r="CC8" s="45">
        <v>34</v>
      </c>
      <c r="CD8" s="12">
        <v>101</v>
      </c>
      <c r="CE8" s="44">
        <f>CD8/CC8*1000</f>
        <v>2970.5882352941176</v>
      </c>
      <c r="CF8" s="43">
        <v>0</v>
      </c>
      <c r="CG8" s="11">
        <v>0</v>
      </c>
      <c r="CH8" s="44">
        <v>0</v>
      </c>
      <c r="CI8" s="43">
        <v>0</v>
      </c>
      <c r="CJ8" s="11">
        <v>0</v>
      </c>
      <c r="CK8" s="44">
        <v>0</v>
      </c>
      <c r="CL8" s="43">
        <v>0</v>
      </c>
      <c r="CM8" s="11">
        <v>0</v>
      </c>
      <c r="CN8" s="44">
        <v>0</v>
      </c>
      <c r="CO8" s="43">
        <v>0</v>
      </c>
      <c r="CP8" s="11">
        <v>0</v>
      </c>
      <c r="CQ8" s="44">
        <v>0</v>
      </c>
      <c r="CR8" s="43">
        <v>0</v>
      </c>
      <c r="CS8" s="11">
        <v>0</v>
      </c>
      <c r="CT8" s="44">
        <v>0</v>
      </c>
      <c r="CU8" s="43">
        <v>0</v>
      </c>
      <c r="CV8" s="11">
        <v>0</v>
      </c>
      <c r="CW8" s="44">
        <v>0</v>
      </c>
      <c r="CX8" s="45">
        <v>524</v>
      </c>
      <c r="CY8" s="12">
        <v>2133</v>
      </c>
      <c r="CZ8" s="44">
        <f t="shared" si="1"/>
        <v>4070.6106870229009</v>
      </c>
      <c r="DA8" s="43">
        <v>0</v>
      </c>
      <c r="DB8" s="11">
        <v>0</v>
      </c>
      <c r="DC8" s="44">
        <v>0</v>
      </c>
      <c r="DD8" s="6">
        <f t="shared" si="2"/>
        <v>20703</v>
      </c>
      <c r="DE8" s="13">
        <f t="shared" si="3"/>
        <v>66575</v>
      </c>
      <c r="DF8" s="1"/>
      <c r="DG8" s="2"/>
      <c r="DH8" s="1"/>
      <c r="DI8" s="1"/>
      <c r="DJ8" s="1"/>
      <c r="DK8" s="2"/>
      <c r="DL8" s="1"/>
      <c r="DM8" s="1"/>
      <c r="DN8" s="1"/>
    </row>
    <row r="9" spans="1:197" x14ac:dyDescent="0.25">
      <c r="A9" s="56">
        <v>2009</v>
      </c>
      <c r="B9" s="72" t="s">
        <v>8</v>
      </c>
      <c r="C9" s="43">
        <v>0</v>
      </c>
      <c r="D9" s="11">
        <v>0</v>
      </c>
      <c r="E9" s="44">
        <v>0</v>
      </c>
      <c r="F9" s="43">
        <v>0</v>
      </c>
      <c r="G9" s="11">
        <v>0</v>
      </c>
      <c r="H9" s="44">
        <v>0</v>
      </c>
      <c r="I9" s="43">
        <v>0</v>
      </c>
      <c r="J9" s="11">
        <v>0</v>
      </c>
      <c r="K9" s="44">
        <v>0</v>
      </c>
      <c r="L9" s="45">
        <v>1992</v>
      </c>
      <c r="M9" s="12">
        <v>-3098</v>
      </c>
      <c r="N9" s="44">
        <f>M9/L9*1000</f>
        <v>-1555.2208835341366</v>
      </c>
      <c r="O9" s="45">
        <v>1992</v>
      </c>
      <c r="P9" s="12">
        <v>-3098</v>
      </c>
      <c r="Q9" s="44">
        <f>P9/O9*1000</f>
        <v>-1555.2208835341366</v>
      </c>
      <c r="R9" s="48">
        <v>0</v>
      </c>
      <c r="S9" s="20">
        <v>0</v>
      </c>
      <c r="T9" s="51">
        <v>0</v>
      </c>
      <c r="U9" s="45">
        <v>1992</v>
      </c>
      <c r="V9" s="12">
        <v>-3098</v>
      </c>
      <c r="W9" s="44">
        <f>V9/U9*1000</f>
        <v>-1555.2208835341366</v>
      </c>
      <c r="X9" s="43">
        <v>0</v>
      </c>
      <c r="Y9" s="11">
        <v>0</v>
      </c>
      <c r="Z9" s="44">
        <v>0</v>
      </c>
      <c r="AA9" s="43">
        <v>0</v>
      </c>
      <c r="AB9" s="11">
        <v>0</v>
      </c>
      <c r="AC9" s="44">
        <v>0</v>
      </c>
      <c r="AD9" s="43">
        <v>0</v>
      </c>
      <c r="AE9" s="11">
        <v>0</v>
      </c>
      <c r="AF9" s="44">
        <v>0</v>
      </c>
      <c r="AG9" s="43">
        <v>0</v>
      </c>
      <c r="AH9" s="11">
        <v>0</v>
      </c>
      <c r="AI9" s="44">
        <v>0</v>
      </c>
      <c r="AJ9" s="43">
        <v>0</v>
      </c>
      <c r="AK9" s="11">
        <v>0</v>
      </c>
      <c r="AL9" s="44">
        <v>0</v>
      </c>
      <c r="AM9" s="43">
        <v>0</v>
      </c>
      <c r="AN9" s="11">
        <v>0</v>
      </c>
      <c r="AO9" s="44">
        <v>0</v>
      </c>
      <c r="AP9" s="43">
        <v>0</v>
      </c>
      <c r="AQ9" s="11">
        <v>0</v>
      </c>
      <c r="AR9" s="44">
        <v>0</v>
      </c>
      <c r="AS9" s="45">
        <v>1</v>
      </c>
      <c r="AT9" s="12">
        <v>44</v>
      </c>
      <c r="AU9" s="44">
        <f>AT9/AS9*1000</f>
        <v>44000</v>
      </c>
      <c r="AV9" s="43">
        <v>0</v>
      </c>
      <c r="AW9" s="11">
        <v>0</v>
      </c>
      <c r="AX9" s="44">
        <v>0</v>
      </c>
      <c r="AY9" s="43">
        <v>0</v>
      </c>
      <c r="AZ9" s="11">
        <v>31</v>
      </c>
      <c r="BA9" s="44">
        <v>0</v>
      </c>
      <c r="BB9" s="43">
        <v>0</v>
      </c>
      <c r="BC9" s="11">
        <v>0</v>
      </c>
      <c r="BD9" s="44">
        <v>0</v>
      </c>
      <c r="BE9" s="50">
        <v>0</v>
      </c>
      <c r="BF9" s="4">
        <v>0</v>
      </c>
      <c r="BG9" s="51">
        <f t="shared" si="0"/>
        <v>0</v>
      </c>
      <c r="BH9" s="50">
        <v>0</v>
      </c>
      <c r="BI9" s="4">
        <v>0</v>
      </c>
      <c r="BJ9" s="51">
        <v>0</v>
      </c>
      <c r="BK9" s="45">
        <v>200</v>
      </c>
      <c r="BL9" s="12">
        <v>905</v>
      </c>
      <c r="BM9" s="44">
        <f t="shared" si="4"/>
        <v>4525</v>
      </c>
      <c r="BN9" s="43">
        <v>0</v>
      </c>
      <c r="BO9" s="11">
        <v>0</v>
      </c>
      <c r="BP9" s="44">
        <v>0</v>
      </c>
      <c r="BQ9" s="43">
        <v>0</v>
      </c>
      <c r="BR9" s="11">
        <v>0</v>
      </c>
      <c r="BS9" s="44">
        <v>0</v>
      </c>
      <c r="BT9" s="43">
        <v>0</v>
      </c>
      <c r="BU9" s="11">
        <v>0</v>
      </c>
      <c r="BV9" s="44">
        <v>0</v>
      </c>
      <c r="BW9" s="43">
        <v>0</v>
      </c>
      <c r="BX9" s="11">
        <v>0</v>
      </c>
      <c r="BY9" s="44">
        <v>0</v>
      </c>
      <c r="BZ9" s="43">
        <v>0</v>
      </c>
      <c r="CA9" s="11">
        <v>0</v>
      </c>
      <c r="CB9" s="44">
        <v>0</v>
      </c>
      <c r="CC9" s="43">
        <v>0</v>
      </c>
      <c r="CD9" s="11">
        <v>0</v>
      </c>
      <c r="CE9" s="44">
        <v>0</v>
      </c>
      <c r="CF9" s="43">
        <v>0</v>
      </c>
      <c r="CG9" s="11">
        <v>0</v>
      </c>
      <c r="CH9" s="44">
        <v>0</v>
      </c>
      <c r="CI9" s="43">
        <v>0</v>
      </c>
      <c r="CJ9" s="11">
        <v>0</v>
      </c>
      <c r="CK9" s="44">
        <v>0</v>
      </c>
      <c r="CL9" s="43">
        <v>0</v>
      </c>
      <c r="CM9" s="11">
        <v>0</v>
      </c>
      <c r="CN9" s="44">
        <v>0</v>
      </c>
      <c r="CO9" s="43">
        <v>0</v>
      </c>
      <c r="CP9" s="11">
        <v>0</v>
      </c>
      <c r="CQ9" s="44">
        <v>0</v>
      </c>
      <c r="CR9" s="43">
        <v>0</v>
      </c>
      <c r="CS9" s="11">
        <v>0</v>
      </c>
      <c r="CT9" s="44">
        <v>0</v>
      </c>
      <c r="CU9" s="43">
        <v>0</v>
      </c>
      <c r="CV9" s="11">
        <v>0</v>
      </c>
      <c r="CW9" s="44">
        <v>0</v>
      </c>
      <c r="CX9" s="43">
        <v>0</v>
      </c>
      <c r="CY9" s="11">
        <v>0</v>
      </c>
      <c r="CZ9" s="44">
        <v>0</v>
      </c>
      <c r="DA9" s="45">
        <v>30</v>
      </c>
      <c r="DB9" s="12">
        <v>83</v>
      </c>
      <c r="DC9" s="44">
        <f t="shared" ref="DC9:DC17" si="5">DB9/DA9*1000</f>
        <v>2766.6666666666665</v>
      </c>
      <c r="DD9" s="6">
        <f t="shared" si="2"/>
        <v>2223</v>
      </c>
      <c r="DE9" s="13">
        <f t="shared" si="3"/>
        <v>-2035</v>
      </c>
      <c r="DF9" s="1"/>
      <c r="DG9" s="2"/>
      <c r="DH9" s="1"/>
      <c r="DI9" s="1"/>
      <c r="DJ9" s="1"/>
      <c r="DK9" s="2"/>
      <c r="DL9" s="1"/>
      <c r="DM9" s="1"/>
      <c r="DN9" s="1"/>
    </row>
    <row r="10" spans="1:197" x14ac:dyDescent="0.25">
      <c r="A10" s="56">
        <v>2009</v>
      </c>
      <c r="B10" s="72" t="s">
        <v>9</v>
      </c>
      <c r="C10" s="43">
        <v>0</v>
      </c>
      <c r="D10" s="11">
        <v>0</v>
      </c>
      <c r="E10" s="44">
        <v>0</v>
      </c>
      <c r="F10" s="43">
        <v>0</v>
      </c>
      <c r="G10" s="11">
        <v>0</v>
      </c>
      <c r="H10" s="44">
        <v>0</v>
      </c>
      <c r="I10" s="43">
        <v>0</v>
      </c>
      <c r="J10" s="11">
        <v>0</v>
      </c>
      <c r="K10" s="44">
        <v>0</v>
      </c>
      <c r="L10" s="43">
        <v>0</v>
      </c>
      <c r="M10" s="11">
        <v>0</v>
      </c>
      <c r="N10" s="44">
        <v>0</v>
      </c>
      <c r="O10" s="43">
        <v>0</v>
      </c>
      <c r="P10" s="11">
        <v>0</v>
      </c>
      <c r="Q10" s="44">
        <v>0</v>
      </c>
      <c r="R10" s="50">
        <v>0</v>
      </c>
      <c r="S10" s="4">
        <v>0</v>
      </c>
      <c r="T10" s="51">
        <v>0</v>
      </c>
      <c r="U10" s="43">
        <v>0</v>
      </c>
      <c r="V10" s="11">
        <v>0</v>
      </c>
      <c r="W10" s="44">
        <v>0</v>
      </c>
      <c r="X10" s="43">
        <v>0</v>
      </c>
      <c r="Y10" s="11">
        <v>0</v>
      </c>
      <c r="Z10" s="44">
        <v>0</v>
      </c>
      <c r="AA10" s="43">
        <v>0</v>
      </c>
      <c r="AB10" s="11">
        <v>0</v>
      </c>
      <c r="AC10" s="44">
        <v>0</v>
      </c>
      <c r="AD10" s="43">
        <v>0</v>
      </c>
      <c r="AE10" s="11">
        <v>0</v>
      </c>
      <c r="AF10" s="44">
        <v>0</v>
      </c>
      <c r="AG10" s="43">
        <v>0</v>
      </c>
      <c r="AH10" s="11">
        <v>0</v>
      </c>
      <c r="AI10" s="44">
        <v>0</v>
      </c>
      <c r="AJ10" s="43">
        <v>0</v>
      </c>
      <c r="AK10" s="11">
        <v>0</v>
      </c>
      <c r="AL10" s="44">
        <v>0</v>
      </c>
      <c r="AM10" s="43">
        <v>0</v>
      </c>
      <c r="AN10" s="11">
        <v>0</v>
      </c>
      <c r="AO10" s="44">
        <v>0</v>
      </c>
      <c r="AP10" s="43">
        <v>0</v>
      </c>
      <c r="AQ10" s="11">
        <v>0</v>
      </c>
      <c r="AR10" s="44">
        <v>0</v>
      </c>
      <c r="AS10" s="43">
        <v>0</v>
      </c>
      <c r="AT10" s="11">
        <v>0</v>
      </c>
      <c r="AU10" s="44">
        <v>0</v>
      </c>
      <c r="AV10" s="43">
        <v>0</v>
      </c>
      <c r="AW10" s="11">
        <v>0</v>
      </c>
      <c r="AX10" s="44">
        <v>0</v>
      </c>
      <c r="AY10" s="43">
        <v>0</v>
      </c>
      <c r="AZ10" s="11">
        <v>0</v>
      </c>
      <c r="BA10" s="44">
        <v>0</v>
      </c>
      <c r="BB10" s="43">
        <v>0</v>
      </c>
      <c r="BC10" s="11">
        <v>0</v>
      </c>
      <c r="BD10" s="44">
        <v>0</v>
      </c>
      <c r="BE10" s="50">
        <v>0</v>
      </c>
      <c r="BF10" s="4">
        <v>0</v>
      </c>
      <c r="BG10" s="51">
        <f t="shared" si="0"/>
        <v>0</v>
      </c>
      <c r="BH10" s="50">
        <v>0</v>
      </c>
      <c r="BI10" s="4">
        <v>0</v>
      </c>
      <c r="BJ10" s="51">
        <v>0</v>
      </c>
      <c r="BK10" s="45">
        <v>100</v>
      </c>
      <c r="BL10" s="12">
        <v>439</v>
      </c>
      <c r="BM10" s="44">
        <f t="shared" si="4"/>
        <v>4390</v>
      </c>
      <c r="BN10" s="43">
        <v>0</v>
      </c>
      <c r="BO10" s="11">
        <v>0</v>
      </c>
      <c r="BP10" s="44">
        <v>0</v>
      </c>
      <c r="BQ10" s="43">
        <v>0</v>
      </c>
      <c r="BR10" s="11">
        <v>0</v>
      </c>
      <c r="BS10" s="44">
        <v>0</v>
      </c>
      <c r="BT10" s="43">
        <v>0</v>
      </c>
      <c r="BU10" s="11">
        <v>0</v>
      </c>
      <c r="BV10" s="44">
        <v>0</v>
      </c>
      <c r="BW10" s="43">
        <v>0</v>
      </c>
      <c r="BX10" s="11">
        <v>0</v>
      </c>
      <c r="BY10" s="44">
        <v>0</v>
      </c>
      <c r="BZ10" s="43">
        <v>0</v>
      </c>
      <c r="CA10" s="11">
        <v>0</v>
      </c>
      <c r="CB10" s="44">
        <v>0</v>
      </c>
      <c r="CC10" s="43">
        <v>0</v>
      </c>
      <c r="CD10" s="11">
        <v>0</v>
      </c>
      <c r="CE10" s="44">
        <v>0</v>
      </c>
      <c r="CF10" s="43">
        <v>0</v>
      </c>
      <c r="CG10" s="11">
        <v>0</v>
      </c>
      <c r="CH10" s="44">
        <v>0</v>
      </c>
      <c r="CI10" s="43">
        <v>0</v>
      </c>
      <c r="CJ10" s="11">
        <v>0</v>
      </c>
      <c r="CK10" s="44">
        <v>0</v>
      </c>
      <c r="CL10" s="43">
        <v>0</v>
      </c>
      <c r="CM10" s="11">
        <v>0</v>
      </c>
      <c r="CN10" s="44">
        <v>0</v>
      </c>
      <c r="CO10" s="43">
        <v>0</v>
      </c>
      <c r="CP10" s="11">
        <v>0</v>
      </c>
      <c r="CQ10" s="44">
        <v>0</v>
      </c>
      <c r="CR10" s="43">
        <v>0</v>
      </c>
      <c r="CS10" s="11">
        <v>0</v>
      </c>
      <c r="CT10" s="44">
        <v>0</v>
      </c>
      <c r="CU10" s="43">
        <v>0</v>
      </c>
      <c r="CV10" s="11">
        <v>0</v>
      </c>
      <c r="CW10" s="44">
        <v>0</v>
      </c>
      <c r="CX10" s="45">
        <v>1500</v>
      </c>
      <c r="CY10" s="12">
        <v>5393</v>
      </c>
      <c r="CZ10" s="44">
        <f t="shared" si="1"/>
        <v>3595.3333333333335</v>
      </c>
      <c r="DA10" s="43">
        <v>0</v>
      </c>
      <c r="DB10" s="11">
        <v>15</v>
      </c>
      <c r="DC10" s="44">
        <v>0</v>
      </c>
      <c r="DD10" s="6">
        <f t="shared" si="2"/>
        <v>1600</v>
      </c>
      <c r="DE10" s="13">
        <f t="shared" si="3"/>
        <v>5847</v>
      </c>
      <c r="DF10" s="1"/>
      <c r="DG10" s="2"/>
      <c r="DH10" s="1"/>
      <c r="DI10" s="1"/>
      <c r="DJ10" s="1"/>
      <c r="DK10" s="2"/>
      <c r="DL10" s="1"/>
      <c r="DM10" s="1"/>
      <c r="DN10" s="1"/>
    </row>
    <row r="11" spans="1:197" x14ac:dyDescent="0.25">
      <c r="A11" s="56">
        <v>2009</v>
      </c>
      <c r="B11" s="72" t="s">
        <v>10</v>
      </c>
      <c r="C11" s="43">
        <v>0</v>
      </c>
      <c r="D11" s="11">
        <v>0</v>
      </c>
      <c r="E11" s="44">
        <v>0</v>
      </c>
      <c r="F11" s="43">
        <v>0</v>
      </c>
      <c r="G11" s="11">
        <v>0</v>
      </c>
      <c r="H11" s="44">
        <v>0</v>
      </c>
      <c r="I11" s="43">
        <v>0</v>
      </c>
      <c r="J11" s="11">
        <v>0</v>
      </c>
      <c r="K11" s="44">
        <v>0</v>
      </c>
      <c r="L11" s="43">
        <v>0</v>
      </c>
      <c r="M11" s="11">
        <v>0</v>
      </c>
      <c r="N11" s="44">
        <v>0</v>
      </c>
      <c r="O11" s="43">
        <v>0</v>
      </c>
      <c r="P11" s="11">
        <v>0</v>
      </c>
      <c r="Q11" s="44">
        <v>0</v>
      </c>
      <c r="R11" s="50">
        <v>0</v>
      </c>
      <c r="S11" s="4">
        <v>0</v>
      </c>
      <c r="T11" s="51">
        <v>0</v>
      </c>
      <c r="U11" s="43">
        <v>0</v>
      </c>
      <c r="V11" s="11">
        <v>0</v>
      </c>
      <c r="W11" s="44">
        <v>0</v>
      </c>
      <c r="X11" s="43">
        <v>0</v>
      </c>
      <c r="Y11" s="11">
        <v>0</v>
      </c>
      <c r="Z11" s="44">
        <v>0</v>
      </c>
      <c r="AA11" s="43">
        <v>0</v>
      </c>
      <c r="AB11" s="11">
        <v>0</v>
      </c>
      <c r="AC11" s="44">
        <v>0</v>
      </c>
      <c r="AD11" s="43">
        <v>0</v>
      </c>
      <c r="AE11" s="11">
        <v>0</v>
      </c>
      <c r="AF11" s="44">
        <v>0</v>
      </c>
      <c r="AG11" s="43">
        <v>0</v>
      </c>
      <c r="AH11" s="11">
        <v>0</v>
      </c>
      <c r="AI11" s="44">
        <v>0</v>
      </c>
      <c r="AJ11" s="43">
        <v>0</v>
      </c>
      <c r="AK11" s="11">
        <v>0</v>
      </c>
      <c r="AL11" s="44">
        <v>0</v>
      </c>
      <c r="AM11" s="43">
        <v>0</v>
      </c>
      <c r="AN11" s="11">
        <v>0</v>
      </c>
      <c r="AO11" s="44">
        <v>0</v>
      </c>
      <c r="AP11" s="43">
        <v>0</v>
      </c>
      <c r="AQ11" s="11">
        <v>0</v>
      </c>
      <c r="AR11" s="44">
        <v>0</v>
      </c>
      <c r="AS11" s="43">
        <v>0</v>
      </c>
      <c r="AT11" s="11">
        <v>0</v>
      </c>
      <c r="AU11" s="44">
        <v>0</v>
      </c>
      <c r="AV11" s="43">
        <v>0</v>
      </c>
      <c r="AW11" s="11">
        <v>0</v>
      </c>
      <c r="AX11" s="44">
        <v>0</v>
      </c>
      <c r="AY11" s="43">
        <v>0</v>
      </c>
      <c r="AZ11" s="11">
        <v>0</v>
      </c>
      <c r="BA11" s="44">
        <v>0</v>
      </c>
      <c r="BB11" s="43">
        <v>0</v>
      </c>
      <c r="BC11" s="11">
        <v>0</v>
      </c>
      <c r="BD11" s="44">
        <v>0</v>
      </c>
      <c r="BE11" s="50">
        <v>0</v>
      </c>
      <c r="BF11" s="4">
        <v>0</v>
      </c>
      <c r="BG11" s="51">
        <f t="shared" si="0"/>
        <v>0</v>
      </c>
      <c r="BH11" s="50">
        <v>0</v>
      </c>
      <c r="BI11" s="4">
        <v>0</v>
      </c>
      <c r="BJ11" s="51">
        <v>0</v>
      </c>
      <c r="BK11" s="45">
        <v>100</v>
      </c>
      <c r="BL11" s="12">
        <v>365</v>
      </c>
      <c r="BM11" s="44">
        <f t="shared" si="4"/>
        <v>3650</v>
      </c>
      <c r="BN11" s="43">
        <v>0</v>
      </c>
      <c r="BO11" s="11">
        <v>0</v>
      </c>
      <c r="BP11" s="44">
        <v>0</v>
      </c>
      <c r="BQ11" s="43">
        <v>0</v>
      </c>
      <c r="BR11" s="11">
        <v>0</v>
      </c>
      <c r="BS11" s="44">
        <v>0</v>
      </c>
      <c r="BT11" s="43">
        <v>0</v>
      </c>
      <c r="BU11" s="11">
        <v>0</v>
      </c>
      <c r="BV11" s="44">
        <v>0</v>
      </c>
      <c r="BW11" s="43">
        <v>0</v>
      </c>
      <c r="BX11" s="11">
        <v>0</v>
      </c>
      <c r="BY11" s="44">
        <v>0</v>
      </c>
      <c r="BZ11" s="43">
        <v>0</v>
      </c>
      <c r="CA11" s="11">
        <v>0</v>
      </c>
      <c r="CB11" s="44">
        <v>0</v>
      </c>
      <c r="CC11" s="43">
        <v>0</v>
      </c>
      <c r="CD11" s="11">
        <v>0</v>
      </c>
      <c r="CE11" s="44">
        <v>0</v>
      </c>
      <c r="CF11" s="43">
        <v>0</v>
      </c>
      <c r="CG11" s="11">
        <v>0</v>
      </c>
      <c r="CH11" s="44">
        <v>0</v>
      </c>
      <c r="CI11" s="43">
        <v>0</v>
      </c>
      <c r="CJ11" s="11">
        <v>0</v>
      </c>
      <c r="CK11" s="44">
        <v>0</v>
      </c>
      <c r="CL11" s="43">
        <v>0</v>
      </c>
      <c r="CM11" s="11">
        <v>0</v>
      </c>
      <c r="CN11" s="44">
        <v>0</v>
      </c>
      <c r="CO11" s="43">
        <v>0</v>
      </c>
      <c r="CP11" s="11">
        <v>0</v>
      </c>
      <c r="CQ11" s="44">
        <v>0</v>
      </c>
      <c r="CR11" s="43">
        <v>0</v>
      </c>
      <c r="CS11" s="11">
        <v>0</v>
      </c>
      <c r="CT11" s="44">
        <v>0</v>
      </c>
      <c r="CU11" s="43">
        <v>0</v>
      </c>
      <c r="CV11" s="11">
        <v>0</v>
      </c>
      <c r="CW11" s="44">
        <v>0</v>
      </c>
      <c r="CX11" s="45">
        <v>85</v>
      </c>
      <c r="CY11" s="12">
        <v>346</v>
      </c>
      <c r="CZ11" s="44">
        <f t="shared" si="1"/>
        <v>4070.5882352941176</v>
      </c>
      <c r="DA11" s="45">
        <v>216</v>
      </c>
      <c r="DB11" s="12">
        <v>1194</v>
      </c>
      <c r="DC11" s="44">
        <f t="shared" si="5"/>
        <v>5527.7777777777774</v>
      </c>
      <c r="DD11" s="6">
        <f t="shared" si="2"/>
        <v>401</v>
      </c>
      <c r="DE11" s="13">
        <f t="shared" si="3"/>
        <v>1905</v>
      </c>
      <c r="DF11" s="1"/>
      <c r="DG11" s="2"/>
      <c r="DH11" s="1"/>
      <c r="DI11" s="1"/>
      <c r="DJ11" s="1"/>
      <c r="DK11" s="2"/>
      <c r="DL11" s="1"/>
      <c r="DM11" s="1"/>
      <c r="DN11" s="1"/>
    </row>
    <row r="12" spans="1:197" x14ac:dyDescent="0.25">
      <c r="A12" s="56">
        <v>2009</v>
      </c>
      <c r="B12" s="72" t="s">
        <v>11</v>
      </c>
      <c r="C12" s="43">
        <v>0</v>
      </c>
      <c r="D12" s="11">
        <v>0</v>
      </c>
      <c r="E12" s="44">
        <v>0</v>
      </c>
      <c r="F12" s="43">
        <v>0</v>
      </c>
      <c r="G12" s="11">
        <v>0</v>
      </c>
      <c r="H12" s="44">
        <v>0</v>
      </c>
      <c r="I12" s="43">
        <v>0</v>
      </c>
      <c r="J12" s="11">
        <v>0</v>
      </c>
      <c r="K12" s="44">
        <v>0</v>
      </c>
      <c r="L12" s="43">
        <v>0</v>
      </c>
      <c r="M12" s="11">
        <v>0</v>
      </c>
      <c r="N12" s="44">
        <v>0</v>
      </c>
      <c r="O12" s="43">
        <v>0</v>
      </c>
      <c r="P12" s="11">
        <v>0</v>
      </c>
      <c r="Q12" s="44">
        <v>0</v>
      </c>
      <c r="R12" s="50">
        <v>0</v>
      </c>
      <c r="S12" s="4">
        <v>0</v>
      </c>
      <c r="T12" s="51">
        <v>0</v>
      </c>
      <c r="U12" s="43">
        <v>0</v>
      </c>
      <c r="V12" s="11">
        <v>0</v>
      </c>
      <c r="W12" s="44">
        <v>0</v>
      </c>
      <c r="X12" s="43">
        <v>0</v>
      </c>
      <c r="Y12" s="11">
        <v>0</v>
      </c>
      <c r="Z12" s="44">
        <v>0</v>
      </c>
      <c r="AA12" s="43">
        <v>0</v>
      </c>
      <c r="AB12" s="11">
        <v>0</v>
      </c>
      <c r="AC12" s="44">
        <v>0</v>
      </c>
      <c r="AD12" s="43">
        <v>0</v>
      </c>
      <c r="AE12" s="11">
        <v>0</v>
      </c>
      <c r="AF12" s="44">
        <v>0</v>
      </c>
      <c r="AG12" s="43">
        <v>0</v>
      </c>
      <c r="AH12" s="11">
        <v>0</v>
      </c>
      <c r="AI12" s="44">
        <v>0</v>
      </c>
      <c r="AJ12" s="43">
        <v>0</v>
      </c>
      <c r="AK12" s="11">
        <v>0</v>
      </c>
      <c r="AL12" s="44">
        <v>0</v>
      </c>
      <c r="AM12" s="43">
        <v>0</v>
      </c>
      <c r="AN12" s="11">
        <v>0</v>
      </c>
      <c r="AO12" s="44">
        <v>0</v>
      </c>
      <c r="AP12" s="43">
        <v>0</v>
      </c>
      <c r="AQ12" s="11">
        <v>0</v>
      </c>
      <c r="AR12" s="44">
        <v>0</v>
      </c>
      <c r="AS12" s="43">
        <v>0</v>
      </c>
      <c r="AT12" s="11">
        <v>0</v>
      </c>
      <c r="AU12" s="44">
        <v>0</v>
      </c>
      <c r="AV12" s="43">
        <v>0</v>
      </c>
      <c r="AW12" s="11">
        <v>0</v>
      </c>
      <c r="AX12" s="44">
        <v>0</v>
      </c>
      <c r="AY12" s="43">
        <v>0</v>
      </c>
      <c r="AZ12" s="11">
        <v>0</v>
      </c>
      <c r="BA12" s="44">
        <v>0</v>
      </c>
      <c r="BB12" s="43">
        <v>0</v>
      </c>
      <c r="BC12" s="11">
        <v>0</v>
      </c>
      <c r="BD12" s="44">
        <v>0</v>
      </c>
      <c r="BE12" s="50">
        <v>0</v>
      </c>
      <c r="BF12" s="4">
        <v>0</v>
      </c>
      <c r="BG12" s="51">
        <f t="shared" si="0"/>
        <v>0</v>
      </c>
      <c r="BH12" s="50">
        <v>0</v>
      </c>
      <c r="BI12" s="4">
        <v>0</v>
      </c>
      <c r="BJ12" s="51">
        <v>0</v>
      </c>
      <c r="BK12" s="45">
        <v>100</v>
      </c>
      <c r="BL12" s="12">
        <v>376</v>
      </c>
      <c r="BM12" s="44">
        <f t="shared" si="4"/>
        <v>3760</v>
      </c>
      <c r="BN12" s="43">
        <v>0</v>
      </c>
      <c r="BO12" s="11">
        <v>0</v>
      </c>
      <c r="BP12" s="44">
        <v>0</v>
      </c>
      <c r="BQ12" s="43">
        <v>0</v>
      </c>
      <c r="BR12" s="11">
        <v>0</v>
      </c>
      <c r="BS12" s="44">
        <v>0</v>
      </c>
      <c r="BT12" s="43">
        <v>0</v>
      </c>
      <c r="BU12" s="11">
        <v>0</v>
      </c>
      <c r="BV12" s="44">
        <v>0</v>
      </c>
      <c r="BW12" s="43">
        <v>0</v>
      </c>
      <c r="BX12" s="11">
        <v>0</v>
      </c>
      <c r="BY12" s="44">
        <v>0</v>
      </c>
      <c r="BZ12" s="43">
        <v>0</v>
      </c>
      <c r="CA12" s="11">
        <v>0</v>
      </c>
      <c r="CB12" s="44">
        <v>0</v>
      </c>
      <c r="CC12" s="43">
        <v>0</v>
      </c>
      <c r="CD12" s="11">
        <v>0</v>
      </c>
      <c r="CE12" s="44">
        <v>0</v>
      </c>
      <c r="CF12" s="43">
        <v>0</v>
      </c>
      <c r="CG12" s="11">
        <v>0</v>
      </c>
      <c r="CH12" s="44">
        <v>0</v>
      </c>
      <c r="CI12" s="43">
        <v>0</v>
      </c>
      <c r="CJ12" s="11">
        <v>0</v>
      </c>
      <c r="CK12" s="44">
        <v>0</v>
      </c>
      <c r="CL12" s="43">
        <v>0</v>
      </c>
      <c r="CM12" s="11">
        <v>0</v>
      </c>
      <c r="CN12" s="44">
        <v>0</v>
      </c>
      <c r="CO12" s="43">
        <v>0</v>
      </c>
      <c r="CP12" s="11">
        <v>0</v>
      </c>
      <c r="CQ12" s="44">
        <v>0</v>
      </c>
      <c r="CR12" s="43">
        <v>0</v>
      </c>
      <c r="CS12" s="11">
        <v>0</v>
      </c>
      <c r="CT12" s="44">
        <v>0</v>
      </c>
      <c r="CU12" s="43">
        <v>0</v>
      </c>
      <c r="CV12" s="11">
        <v>0</v>
      </c>
      <c r="CW12" s="44">
        <v>0</v>
      </c>
      <c r="CX12" s="45">
        <v>62</v>
      </c>
      <c r="CY12" s="12">
        <v>247</v>
      </c>
      <c r="CZ12" s="44">
        <f t="shared" si="1"/>
        <v>3983.8709677419356</v>
      </c>
      <c r="DA12" s="45">
        <v>2316</v>
      </c>
      <c r="DB12" s="12">
        <v>7628</v>
      </c>
      <c r="DC12" s="44">
        <f t="shared" si="5"/>
        <v>3293.6096718480135</v>
      </c>
      <c r="DD12" s="6">
        <f t="shared" si="2"/>
        <v>2478</v>
      </c>
      <c r="DE12" s="13">
        <f t="shared" si="3"/>
        <v>8251</v>
      </c>
      <c r="DF12" s="1"/>
      <c r="DG12" s="2"/>
      <c r="DH12" s="1"/>
      <c r="DI12" s="1"/>
      <c r="DJ12" s="1"/>
      <c r="DK12" s="2"/>
      <c r="DL12" s="1"/>
      <c r="DM12" s="1"/>
      <c r="DN12" s="1"/>
    </row>
    <row r="13" spans="1:197" x14ac:dyDescent="0.25">
      <c r="A13" s="56">
        <v>2009</v>
      </c>
      <c r="B13" s="72" t="s">
        <v>12</v>
      </c>
      <c r="C13" s="43">
        <v>0</v>
      </c>
      <c r="D13" s="11">
        <v>0</v>
      </c>
      <c r="E13" s="44">
        <v>0</v>
      </c>
      <c r="F13" s="43">
        <v>0</v>
      </c>
      <c r="G13" s="11">
        <v>0</v>
      </c>
      <c r="H13" s="44">
        <v>0</v>
      </c>
      <c r="I13" s="43">
        <v>0</v>
      </c>
      <c r="J13" s="11">
        <v>0</v>
      </c>
      <c r="K13" s="44">
        <v>0</v>
      </c>
      <c r="L13" s="43">
        <v>0</v>
      </c>
      <c r="M13" s="11">
        <v>0</v>
      </c>
      <c r="N13" s="44">
        <v>0</v>
      </c>
      <c r="O13" s="43">
        <v>0</v>
      </c>
      <c r="P13" s="11">
        <v>0</v>
      </c>
      <c r="Q13" s="44">
        <v>0</v>
      </c>
      <c r="R13" s="50">
        <v>0</v>
      </c>
      <c r="S13" s="4">
        <v>0</v>
      </c>
      <c r="T13" s="51">
        <v>0</v>
      </c>
      <c r="U13" s="43">
        <v>0</v>
      </c>
      <c r="V13" s="11">
        <v>0</v>
      </c>
      <c r="W13" s="44">
        <v>0</v>
      </c>
      <c r="X13" s="43">
        <v>0</v>
      </c>
      <c r="Y13" s="11">
        <v>0</v>
      </c>
      <c r="Z13" s="44">
        <v>0</v>
      </c>
      <c r="AA13" s="43">
        <v>0</v>
      </c>
      <c r="AB13" s="11">
        <v>0</v>
      </c>
      <c r="AC13" s="44">
        <v>0</v>
      </c>
      <c r="AD13" s="43">
        <v>0</v>
      </c>
      <c r="AE13" s="11">
        <v>0</v>
      </c>
      <c r="AF13" s="44">
        <v>0</v>
      </c>
      <c r="AG13" s="43">
        <v>0</v>
      </c>
      <c r="AH13" s="11">
        <v>0</v>
      </c>
      <c r="AI13" s="44">
        <v>0</v>
      </c>
      <c r="AJ13" s="43">
        <v>0</v>
      </c>
      <c r="AK13" s="11">
        <v>0</v>
      </c>
      <c r="AL13" s="44">
        <v>0</v>
      </c>
      <c r="AM13" s="43">
        <v>0</v>
      </c>
      <c r="AN13" s="11">
        <v>0</v>
      </c>
      <c r="AO13" s="44">
        <v>0</v>
      </c>
      <c r="AP13" s="43">
        <v>0</v>
      </c>
      <c r="AQ13" s="11">
        <v>0</v>
      </c>
      <c r="AR13" s="44">
        <v>0</v>
      </c>
      <c r="AS13" s="43">
        <v>0</v>
      </c>
      <c r="AT13" s="11">
        <v>0</v>
      </c>
      <c r="AU13" s="44">
        <v>0</v>
      </c>
      <c r="AV13" s="43">
        <v>0</v>
      </c>
      <c r="AW13" s="11">
        <v>0</v>
      </c>
      <c r="AX13" s="44">
        <v>0</v>
      </c>
      <c r="AY13" s="43">
        <v>0</v>
      </c>
      <c r="AZ13" s="11">
        <v>0</v>
      </c>
      <c r="BA13" s="44">
        <v>0</v>
      </c>
      <c r="BB13" s="43">
        <v>0</v>
      </c>
      <c r="BC13" s="11">
        <v>0</v>
      </c>
      <c r="BD13" s="44">
        <v>0</v>
      </c>
      <c r="BE13" s="50">
        <v>0</v>
      </c>
      <c r="BF13" s="4">
        <v>0</v>
      </c>
      <c r="BG13" s="51">
        <f t="shared" si="0"/>
        <v>0</v>
      </c>
      <c r="BH13" s="50">
        <v>0</v>
      </c>
      <c r="BI13" s="4">
        <v>0</v>
      </c>
      <c r="BJ13" s="51">
        <v>0</v>
      </c>
      <c r="BK13" s="45">
        <v>100</v>
      </c>
      <c r="BL13" s="12">
        <v>354</v>
      </c>
      <c r="BM13" s="44">
        <f t="shared" si="4"/>
        <v>3540</v>
      </c>
      <c r="BN13" s="43">
        <v>0</v>
      </c>
      <c r="BO13" s="11">
        <v>0</v>
      </c>
      <c r="BP13" s="44">
        <v>0</v>
      </c>
      <c r="BQ13" s="43">
        <v>0</v>
      </c>
      <c r="BR13" s="11">
        <v>0</v>
      </c>
      <c r="BS13" s="44">
        <v>0</v>
      </c>
      <c r="BT13" s="43">
        <v>0</v>
      </c>
      <c r="BU13" s="11">
        <v>0</v>
      </c>
      <c r="BV13" s="44">
        <v>0</v>
      </c>
      <c r="BW13" s="43">
        <v>0</v>
      </c>
      <c r="BX13" s="11">
        <v>0</v>
      </c>
      <c r="BY13" s="44">
        <v>0</v>
      </c>
      <c r="BZ13" s="43">
        <v>0</v>
      </c>
      <c r="CA13" s="11">
        <v>0</v>
      </c>
      <c r="CB13" s="44">
        <v>0</v>
      </c>
      <c r="CC13" s="43">
        <v>0</v>
      </c>
      <c r="CD13" s="11">
        <v>0</v>
      </c>
      <c r="CE13" s="44">
        <v>0</v>
      </c>
      <c r="CF13" s="43">
        <v>0</v>
      </c>
      <c r="CG13" s="11">
        <v>0</v>
      </c>
      <c r="CH13" s="44">
        <v>0</v>
      </c>
      <c r="CI13" s="43">
        <v>0</v>
      </c>
      <c r="CJ13" s="11">
        <v>0</v>
      </c>
      <c r="CK13" s="44">
        <v>0</v>
      </c>
      <c r="CL13" s="43">
        <v>0</v>
      </c>
      <c r="CM13" s="11">
        <v>0</v>
      </c>
      <c r="CN13" s="44">
        <v>0</v>
      </c>
      <c r="CO13" s="43">
        <v>0</v>
      </c>
      <c r="CP13" s="11">
        <v>0</v>
      </c>
      <c r="CQ13" s="44">
        <v>0</v>
      </c>
      <c r="CR13" s="43">
        <v>0</v>
      </c>
      <c r="CS13" s="11">
        <v>0</v>
      </c>
      <c r="CT13" s="44">
        <v>0</v>
      </c>
      <c r="CU13" s="43">
        <v>0</v>
      </c>
      <c r="CV13" s="11">
        <v>0</v>
      </c>
      <c r="CW13" s="44">
        <v>0</v>
      </c>
      <c r="CX13" s="45">
        <v>230</v>
      </c>
      <c r="CY13" s="12">
        <v>869</v>
      </c>
      <c r="CZ13" s="44">
        <f t="shared" si="1"/>
        <v>3778.2608695652175</v>
      </c>
      <c r="DA13" s="45">
        <v>1500</v>
      </c>
      <c r="DB13" s="12">
        <v>4385</v>
      </c>
      <c r="DC13" s="44">
        <f t="shared" si="5"/>
        <v>2923.3333333333335</v>
      </c>
      <c r="DD13" s="6">
        <f t="shared" si="2"/>
        <v>1830</v>
      </c>
      <c r="DE13" s="13">
        <f t="shared" si="3"/>
        <v>5608</v>
      </c>
      <c r="DF13" s="1"/>
      <c r="DG13" s="2"/>
      <c r="DH13" s="1"/>
      <c r="DI13" s="1"/>
      <c r="DJ13" s="1"/>
      <c r="DK13" s="2"/>
      <c r="DL13" s="1"/>
      <c r="DM13" s="1"/>
      <c r="DN13" s="1"/>
    </row>
    <row r="14" spans="1:197" x14ac:dyDescent="0.25">
      <c r="A14" s="56">
        <v>2009</v>
      </c>
      <c r="B14" s="72" t="s">
        <v>13</v>
      </c>
      <c r="C14" s="43">
        <v>0</v>
      </c>
      <c r="D14" s="11">
        <v>0</v>
      </c>
      <c r="E14" s="44">
        <v>0</v>
      </c>
      <c r="F14" s="43">
        <v>0</v>
      </c>
      <c r="G14" s="11">
        <v>0</v>
      </c>
      <c r="H14" s="44">
        <v>0</v>
      </c>
      <c r="I14" s="43">
        <v>0</v>
      </c>
      <c r="J14" s="11">
        <v>0</v>
      </c>
      <c r="K14" s="44">
        <v>0</v>
      </c>
      <c r="L14" s="43">
        <v>0</v>
      </c>
      <c r="M14" s="11">
        <v>0</v>
      </c>
      <c r="N14" s="44">
        <v>0</v>
      </c>
      <c r="O14" s="43">
        <v>0</v>
      </c>
      <c r="P14" s="11">
        <v>0</v>
      </c>
      <c r="Q14" s="44">
        <v>0</v>
      </c>
      <c r="R14" s="50">
        <v>0</v>
      </c>
      <c r="S14" s="4">
        <v>0</v>
      </c>
      <c r="T14" s="51">
        <v>0</v>
      </c>
      <c r="U14" s="43">
        <v>0</v>
      </c>
      <c r="V14" s="11">
        <v>0</v>
      </c>
      <c r="W14" s="44">
        <v>0</v>
      </c>
      <c r="X14" s="43">
        <v>0</v>
      </c>
      <c r="Y14" s="11">
        <v>0</v>
      </c>
      <c r="Z14" s="44">
        <v>0</v>
      </c>
      <c r="AA14" s="43">
        <v>0</v>
      </c>
      <c r="AB14" s="11">
        <v>0</v>
      </c>
      <c r="AC14" s="44">
        <v>0</v>
      </c>
      <c r="AD14" s="43">
        <v>0</v>
      </c>
      <c r="AE14" s="11">
        <v>0</v>
      </c>
      <c r="AF14" s="44">
        <v>0</v>
      </c>
      <c r="AG14" s="43">
        <v>0</v>
      </c>
      <c r="AH14" s="11">
        <v>0</v>
      </c>
      <c r="AI14" s="44">
        <v>0</v>
      </c>
      <c r="AJ14" s="43">
        <v>0</v>
      </c>
      <c r="AK14" s="11">
        <v>0</v>
      </c>
      <c r="AL14" s="44">
        <v>0</v>
      </c>
      <c r="AM14" s="43">
        <v>0</v>
      </c>
      <c r="AN14" s="11">
        <v>0</v>
      </c>
      <c r="AO14" s="44">
        <v>0</v>
      </c>
      <c r="AP14" s="43">
        <v>0</v>
      </c>
      <c r="AQ14" s="11">
        <v>0</v>
      </c>
      <c r="AR14" s="44">
        <v>0</v>
      </c>
      <c r="AS14" s="43">
        <v>0</v>
      </c>
      <c r="AT14" s="11">
        <v>0</v>
      </c>
      <c r="AU14" s="44">
        <v>0</v>
      </c>
      <c r="AV14" s="43">
        <v>0</v>
      </c>
      <c r="AW14" s="11">
        <v>0</v>
      </c>
      <c r="AX14" s="44">
        <v>0</v>
      </c>
      <c r="AY14" s="43">
        <v>0</v>
      </c>
      <c r="AZ14" s="11">
        <v>0</v>
      </c>
      <c r="BA14" s="44">
        <v>0</v>
      </c>
      <c r="BB14" s="43">
        <v>0</v>
      </c>
      <c r="BC14" s="11">
        <v>0</v>
      </c>
      <c r="BD14" s="44">
        <v>0</v>
      </c>
      <c r="BE14" s="50">
        <v>0</v>
      </c>
      <c r="BF14" s="4">
        <v>0</v>
      </c>
      <c r="BG14" s="51">
        <f t="shared" si="0"/>
        <v>0</v>
      </c>
      <c r="BH14" s="50">
        <v>0</v>
      </c>
      <c r="BI14" s="4">
        <v>0</v>
      </c>
      <c r="BJ14" s="51">
        <v>0</v>
      </c>
      <c r="BK14" s="43">
        <v>0</v>
      </c>
      <c r="BL14" s="11">
        <v>0</v>
      </c>
      <c r="BM14" s="44">
        <v>0</v>
      </c>
      <c r="BN14" s="45">
        <v>40</v>
      </c>
      <c r="BO14" s="12">
        <v>133</v>
      </c>
      <c r="BP14" s="44">
        <f>BO14/BN14*1000</f>
        <v>3325</v>
      </c>
      <c r="BQ14" s="43">
        <v>0</v>
      </c>
      <c r="BR14" s="11">
        <v>0</v>
      </c>
      <c r="BS14" s="44">
        <v>0</v>
      </c>
      <c r="BT14" s="43">
        <v>0</v>
      </c>
      <c r="BU14" s="11">
        <v>0</v>
      </c>
      <c r="BV14" s="44">
        <v>0</v>
      </c>
      <c r="BW14" s="43">
        <v>0</v>
      </c>
      <c r="BX14" s="11">
        <v>0</v>
      </c>
      <c r="BY14" s="44">
        <v>0</v>
      </c>
      <c r="BZ14" s="43">
        <v>0</v>
      </c>
      <c r="CA14" s="11">
        <v>0</v>
      </c>
      <c r="CB14" s="44">
        <v>0</v>
      </c>
      <c r="CC14" s="43">
        <v>0</v>
      </c>
      <c r="CD14" s="11">
        <v>0</v>
      </c>
      <c r="CE14" s="44">
        <v>0</v>
      </c>
      <c r="CF14" s="43">
        <v>0</v>
      </c>
      <c r="CG14" s="11">
        <v>0</v>
      </c>
      <c r="CH14" s="44">
        <v>0</v>
      </c>
      <c r="CI14" s="43">
        <v>0</v>
      </c>
      <c r="CJ14" s="11">
        <v>0</v>
      </c>
      <c r="CK14" s="44">
        <v>0</v>
      </c>
      <c r="CL14" s="43">
        <v>0</v>
      </c>
      <c r="CM14" s="11">
        <v>0</v>
      </c>
      <c r="CN14" s="44">
        <v>0</v>
      </c>
      <c r="CO14" s="43">
        <v>0</v>
      </c>
      <c r="CP14" s="11">
        <v>0</v>
      </c>
      <c r="CQ14" s="44">
        <v>0</v>
      </c>
      <c r="CR14" s="43">
        <v>0</v>
      </c>
      <c r="CS14" s="11">
        <v>0</v>
      </c>
      <c r="CT14" s="44">
        <v>0</v>
      </c>
      <c r="CU14" s="43">
        <v>0</v>
      </c>
      <c r="CV14" s="11">
        <v>0</v>
      </c>
      <c r="CW14" s="44">
        <v>0</v>
      </c>
      <c r="CX14" s="45">
        <v>1090</v>
      </c>
      <c r="CY14" s="12">
        <v>3424</v>
      </c>
      <c r="CZ14" s="44">
        <f t="shared" si="1"/>
        <v>3141.2844036697247</v>
      </c>
      <c r="DA14" s="45">
        <v>1000</v>
      </c>
      <c r="DB14" s="12">
        <v>3020</v>
      </c>
      <c r="DC14" s="44">
        <f t="shared" si="5"/>
        <v>3020</v>
      </c>
      <c r="DD14" s="6">
        <f t="shared" si="2"/>
        <v>2130</v>
      </c>
      <c r="DE14" s="13">
        <f t="shared" si="3"/>
        <v>6577</v>
      </c>
      <c r="DF14" s="1"/>
      <c r="DG14" s="2"/>
      <c r="DH14" s="1"/>
      <c r="DI14" s="1"/>
      <c r="DJ14" s="1"/>
      <c r="DK14" s="2"/>
      <c r="DL14" s="1"/>
      <c r="DM14" s="1"/>
      <c r="DN14" s="1"/>
    </row>
    <row r="15" spans="1:197" x14ac:dyDescent="0.25">
      <c r="A15" s="56">
        <v>2009</v>
      </c>
      <c r="B15" s="72" t="s">
        <v>14</v>
      </c>
      <c r="C15" s="43">
        <v>0</v>
      </c>
      <c r="D15" s="11">
        <v>0</v>
      </c>
      <c r="E15" s="44">
        <v>0</v>
      </c>
      <c r="F15" s="43">
        <v>0</v>
      </c>
      <c r="G15" s="11">
        <v>0</v>
      </c>
      <c r="H15" s="44">
        <v>0</v>
      </c>
      <c r="I15" s="43">
        <v>0</v>
      </c>
      <c r="J15" s="11">
        <v>0</v>
      </c>
      <c r="K15" s="44">
        <v>0</v>
      </c>
      <c r="L15" s="43">
        <v>0</v>
      </c>
      <c r="M15" s="11">
        <v>0</v>
      </c>
      <c r="N15" s="44">
        <v>0</v>
      </c>
      <c r="O15" s="43">
        <v>0</v>
      </c>
      <c r="P15" s="11">
        <v>0</v>
      </c>
      <c r="Q15" s="44">
        <v>0</v>
      </c>
      <c r="R15" s="50">
        <v>0</v>
      </c>
      <c r="S15" s="4">
        <v>0</v>
      </c>
      <c r="T15" s="51">
        <v>0</v>
      </c>
      <c r="U15" s="43">
        <v>0</v>
      </c>
      <c r="V15" s="11">
        <v>0</v>
      </c>
      <c r="W15" s="44">
        <v>0</v>
      </c>
      <c r="X15" s="43">
        <v>0</v>
      </c>
      <c r="Y15" s="11">
        <v>0</v>
      </c>
      <c r="Z15" s="44">
        <v>0</v>
      </c>
      <c r="AA15" s="43">
        <v>0</v>
      </c>
      <c r="AB15" s="11">
        <v>0</v>
      </c>
      <c r="AC15" s="44">
        <v>0</v>
      </c>
      <c r="AD15" s="43">
        <v>0</v>
      </c>
      <c r="AE15" s="11">
        <v>0</v>
      </c>
      <c r="AF15" s="44">
        <v>0</v>
      </c>
      <c r="AG15" s="43">
        <v>0</v>
      </c>
      <c r="AH15" s="11">
        <v>0</v>
      </c>
      <c r="AI15" s="44">
        <v>0</v>
      </c>
      <c r="AJ15" s="43">
        <v>0</v>
      </c>
      <c r="AK15" s="11">
        <v>0</v>
      </c>
      <c r="AL15" s="44">
        <v>0</v>
      </c>
      <c r="AM15" s="43">
        <v>0</v>
      </c>
      <c r="AN15" s="11">
        <v>0</v>
      </c>
      <c r="AO15" s="44">
        <v>0</v>
      </c>
      <c r="AP15" s="43">
        <v>0</v>
      </c>
      <c r="AQ15" s="11">
        <v>0</v>
      </c>
      <c r="AR15" s="44">
        <v>0</v>
      </c>
      <c r="AS15" s="43">
        <v>0</v>
      </c>
      <c r="AT15" s="11">
        <v>0</v>
      </c>
      <c r="AU15" s="44">
        <v>0</v>
      </c>
      <c r="AV15" s="43">
        <v>0</v>
      </c>
      <c r="AW15" s="11">
        <v>0</v>
      </c>
      <c r="AX15" s="44">
        <v>0</v>
      </c>
      <c r="AY15" s="43">
        <v>0</v>
      </c>
      <c r="AZ15" s="11">
        <v>0</v>
      </c>
      <c r="BA15" s="44">
        <v>0</v>
      </c>
      <c r="BB15" s="45">
        <v>60</v>
      </c>
      <c r="BC15" s="12">
        <v>120</v>
      </c>
      <c r="BD15" s="44">
        <f>BC15/BB15*1000</f>
        <v>2000</v>
      </c>
      <c r="BE15" s="50">
        <v>0</v>
      </c>
      <c r="BF15" s="4">
        <v>0</v>
      </c>
      <c r="BG15" s="51">
        <f t="shared" si="0"/>
        <v>0</v>
      </c>
      <c r="BH15" s="50">
        <v>0</v>
      </c>
      <c r="BI15" s="4">
        <v>0</v>
      </c>
      <c r="BJ15" s="51">
        <v>0</v>
      </c>
      <c r="BK15" s="43">
        <v>0</v>
      </c>
      <c r="BL15" s="11">
        <v>0</v>
      </c>
      <c r="BM15" s="44">
        <v>0</v>
      </c>
      <c r="BN15" s="43">
        <v>0</v>
      </c>
      <c r="BO15" s="11">
        <v>0</v>
      </c>
      <c r="BP15" s="44">
        <v>0</v>
      </c>
      <c r="BQ15" s="43">
        <v>0</v>
      </c>
      <c r="BR15" s="11">
        <v>0</v>
      </c>
      <c r="BS15" s="44">
        <v>0</v>
      </c>
      <c r="BT15" s="43">
        <v>0</v>
      </c>
      <c r="BU15" s="11">
        <v>0</v>
      </c>
      <c r="BV15" s="44">
        <v>0</v>
      </c>
      <c r="BW15" s="43">
        <v>0</v>
      </c>
      <c r="BX15" s="11">
        <v>0</v>
      </c>
      <c r="BY15" s="44">
        <v>0</v>
      </c>
      <c r="BZ15" s="43">
        <v>0</v>
      </c>
      <c r="CA15" s="11">
        <v>0</v>
      </c>
      <c r="CB15" s="44">
        <v>0</v>
      </c>
      <c r="CC15" s="43">
        <v>0</v>
      </c>
      <c r="CD15" s="11">
        <v>0</v>
      </c>
      <c r="CE15" s="44">
        <v>0</v>
      </c>
      <c r="CF15" s="43">
        <v>0</v>
      </c>
      <c r="CG15" s="11">
        <v>0</v>
      </c>
      <c r="CH15" s="44">
        <v>0</v>
      </c>
      <c r="CI15" s="43">
        <v>0</v>
      </c>
      <c r="CJ15" s="11">
        <v>0</v>
      </c>
      <c r="CK15" s="44">
        <v>0</v>
      </c>
      <c r="CL15" s="43">
        <v>0</v>
      </c>
      <c r="CM15" s="11">
        <v>0</v>
      </c>
      <c r="CN15" s="44">
        <v>0</v>
      </c>
      <c r="CO15" s="43">
        <v>0</v>
      </c>
      <c r="CP15" s="11">
        <v>0</v>
      </c>
      <c r="CQ15" s="44">
        <v>0</v>
      </c>
      <c r="CR15" s="43">
        <v>0</v>
      </c>
      <c r="CS15" s="11">
        <v>0</v>
      </c>
      <c r="CT15" s="44">
        <v>0</v>
      </c>
      <c r="CU15" s="43">
        <v>0</v>
      </c>
      <c r="CV15" s="11">
        <v>0</v>
      </c>
      <c r="CW15" s="44">
        <v>0</v>
      </c>
      <c r="CX15" s="45">
        <v>500</v>
      </c>
      <c r="CY15" s="12">
        <v>1544</v>
      </c>
      <c r="CZ15" s="44">
        <f t="shared" si="1"/>
        <v>3088</v>
      </c>
      <c r="DA15" s="45">
        <v>408</v>
      </c>
      <c r="DB15" s="12">
        <v>1495</v>
      </c>
      <c r="DC15" s="44">
        <f t="shared" si="5"/>
        <v>3664.2156862745096</v>
      </c>
      <c r="DD15" s="6">
        <f t="shared" si="2"/>
        <v>968</v>
      </c>
      <c r="DE15" s="13">
        <f t="shared" si="3"/>
        <v>3159</v>
      </c>
      <c r="DF15" s="1"/>
      <c r="DG15" s="2"/>
      <c r="DH15" s="1"/>
      <c r="DI15" s="1"/>
      <c r="DJ15" s="1"/>
      <c r="DK15" s="2"/>
      <c r="DL15" s="1"/>
      <c r="DM15" s="1"/>
      <c r="DN15" s="1"/>
    </row>
    <row r="16" spans="1:197" x14ac:dyDescent="0.25">
      <c r="A16" s="56">
        <v>2009</v>
      </c>
      <c r="B16" s="72" t="s">
        <v>15</v>
      </c>
      <c r="C16" s="43">
        <v>0</v>
      </c>
      <c r="D16" s="11">
        <v>0</v>
      </c>
      <c r="E16" s="44">
        <v>0</v>
      </c>
      <c r="F16" s="43">
        <v>0</v>
      </c>
      <c r="G16" s="11">
        <v>0</v>
      </c>
      <c r="H16" s="44">
        <v>0</v>
      </c>
      <c r="I16" s="43">
        <v>0</v>
      </c>
      <c r="J16" s="11">
        <v>0</v>
      </c>
      <c r="K16" s="44">
        <v>0</v>
      </c>
      <c r="L16" s="43">
        <v>0</v>
      </c>
      <c r="M16" s="11">
        <v>0</v>
      </c>
      <c r="N16" s="44">
        <v>0</v>
      </c>
      <c r="O16" s="43">
        <v>0</v>
      </c>
      <c r="P16" s="11">
        <v>0</v>
      </c>
      <c r="Q16" s="44">
        <v>0</v>
      </c>
      <c r="R16" s="50">
        <v>0</v>
      </c>
      <c r="S16" s="4">
        <v>0</v>
      </c>
      <c r="T16" s="51">
        <v>0</v>
      </c>
      <c r="U16" s="43">
        <v>0</v>
      </c>
      <c r="V16" s="11">
        <v>0</v>
      </c>
      <c r="W16" s="44">
        <v>0</v>
      </c>
      <c r="X16" s="43">
        <v>0</v>
      </c>
      <c r="Y16" s="11">
        <v>0</v>
      </c>
      <c r="Z16" s="44">
        <v>0</v>
      </c>
      <c r="AA16" s="43">
        <v>0</v>
      </c>
      <c r="AB16" s="11">
        <v>0</v>
      </c>
      <c r="AC16" s="44">
        <v>0</v>
      </c>
      <c r="AD16" s="43">
        <v>0</v>
      </c>
      <c r="AE16" s="11">
        <v>0</v>
      </c>
      <c r="AF16" s="44">
        <v>0</v>
      </c>
      <c r="AG16" s="43">
        <v>0</v>
      </c>
      <c r="AH16" s="11">
        <v>0</v>
      </c>
      <c r="AI16" s="44">
        <v>0</v>
      </c>
      <c r="AJ16" s="43">
        <v>0</v>
      </c>
      <c r="AK16" s="11">
        <v>0</v>
      </c>
      <c r="AL16" s="44">
        <v>0</v>
      </c>
      <c r="AM16" s="43">
        <v>0</v>
      </c>
      <c r="AN16" s="11">
        <v>0</v>
      </c>
      <c r="AO16" s="44">
        <v>0</v>
      </c>
      <c r="AP16" s="43">
        <v>0</v>
      </c>
      <c r="AQ16" s="11">
        <v>0</v>
      </c>
      <c r="AR16" s="44">
        <v>0</v>
      </c>
      <c r="AS16" s="43">
        <v>0</v>
      </c>
      <c r="AT16" s="11">
        <v>0</v>
      </c>
      <c r="AU16" s="44">
        <v>0</v>
      </c>
      <c r="AV16" s="43">
        <v>0</v>
      </c>
      <c r="AW16" s="11">
        <v>0</v>
      </c>
      <c r="AX16" s="44">
        <v>0</v>
      </c>
      <c r="AY16" s="45">
        <v>80</v>
      </c>
      <c r="AZ16" s="12">
        <v>272</v>
      </c>
      <c r="BA16" s="44">
        <f>AZ16/AY16*1000</f>
        <v>3400</v>
      </c>
      <c r="BB16" s="43">
        <v>0</v>
      </c>
      <c r="BC16" s="11">
        <v>0</v>
      </c>
      <c r="BD16" s="44">
        <v>0</v>
      </c>
      <c r="BE16" s="50">
        <v>0</v>
      </c>
      <c r="BF16" s="4">
        <v>0</v>
      </c>
      <c r="BG16" s="51">
        <f t="shared" si="0"/>
        <v>0</v>
      </c>
      <c r="BH16" s="50">
        <v>0</v>
      </c>
      <c r="BI16" s="4">
        <v>0</v>
      </c>
      <c r="BJ16" s="51">
        <v>0</v>
      </c>
      <c r="BK16" s="43">
        <v>0</v>
      </c>
      <c r="BL16" s="11">
        <v>0</v>
      </c>
      <c r="BM16" s="44">
        <v>0</v>
      </c>
      <c r="BN16" s="43">
        <v>0</v>
      </c>
      <c r="BO16" s="11">
        <v>0</v>
      </c>
      <c r="BP16" s="44">
        <v>0</v>
      </c>
      <c r="BQ16" s="43">
        <v>0</v>
      </c>
      <c r="BR16" s="11">
        <v>0</v>
      </c>
      <c r="BS16" s="44">
        <v>0</v>
      </c>
      <c r="BT16" s="43">
        <v>0</v>
      </c>
      <c r="BU16" s="11">
        <v>0</v>
      </c>
      <c r="BV16" s="44">
        <v>0</v>
      </c>
      <c r="BW16" s="43">
        <v>0</v>
      </c>
      <c r="BX16" s="11">
        <v>0</v>
      </c>
      <c r="BY16" s="44">
        <v>0</v>
      </c>
      <c r="BZ16" s="43">
        <v>0</v>
      </c>
      <c r="CA16" s="11">
        <v>0</v>
      </c>
      <c r="CB16" s="44">
        <v>0</v>
      </c>
      <c r="CC16" s="43">
        <v>0</v>
      </c>
      <c r="CD16" s="11">
        <v>0</v>
      </c>
      <c r="CE16" s="44">
        <v>0</v>
      </c>
      <c r="CF16" s="43">
        <v>0</v>
      </c>
      <c r="CG16" s="11">
        <v>0</v>
      </c>
      <c r="CH16" s="44">
        <v>0</v>
      </c>
      <c r="CI16" s="43">
        <v>0</v>
      </c>
      <c r="CJ16" s="11">
        <v>0</v>
      </c>
      <c r="CK16" s="44">
        <v>0</v>
      </c>
      <c r="CL16" s="43">
        <v>0</v>
      </c>
      <c r="CM16" s="11">
        <v>0</v>
      </c>
      <c r="CN16" s="44">
        <v>0</v>
      </c>
      <c r="CO16" s="43">
        <v>0</v>
      </c>
      <c r="CP16" s="11">
        <v>0</v>
      </c>
      <c r="CQ16" s="44">
        <v>0</v>
      </c>
      <c r="CR16" s="43">
        <v>0</v>
      </c>
      <c r="CS16" s="11">
        <v>0</v>
      </c>
      <c r="CT16" s="44">
        <v>0</v>
      </c>
      <c r="CU16" s="43">
        <v>0</v>
      </c>
      <c r="CV16" s="11">
        <v>0</v>
      </c>
      <c r="CW16" s="44">
        <v>0</v>
      </c>
      <c r="CX16" s="43">
        <v>0</v>
      </c>
      <c r="CY16" s="11">
        <v>0</v>
      </c>
      <c r="CZ16" s="44">
        <v>0</v>
      </c>
      <c r="DA16" s="45">
        <v>24</v>
      </c>
      <c r="DB16" s="12">
        <v>88</v>
      </c>
      <c r="DC16" s="44">
        <f t="shared" si="5"/>
        <v>3666.6666666666665</v>
      </c>
      <c r="DD16" s="6">
        <f t="shared" si="2"/>
        <v>104</v>
      </c>
      <c r="DE16" s="13">
        <f t="shared" si="3"/>
        <v>360</v>
      </c>
      <c r="DF16" s="1"/>
      <c r="DG16" s="2"/>
      <c r="DH16" s="1"/>
      <c r="DI16" s="1"/>
      <c r="DJ16" s="1"/>
      <c r="DK16" s="2"/>
      <c r="DL16" s="1"/>
      <c r="DM16" s="1"/>
      <c r="DN16" s="1"/>
    </row>
    <row r="17" spans="1:193" x14ac:dyDescent="0.25">
      <c r="A17" s="56">
        <v>2009</v>
      </c>
      <c r="B17" s="72" t="s">
        <v>16</v>
      </c>
      <c r="C17" s="43">
        <v>0</v>
      </c>
      <c r="D17" s="11">
        <v>0</v>
      </c>
      <c r="E17" s="44">
        <v>0</v>
      </c>
      <c r="F17" s="43">
        <v>0</v>
      </c>
      <c r="G17" s="11">
        <v>0</v>
      </c>
      <c r="H17" s="44">
        <v>0</v>
      </c>
      <c r="I17" s="43">
        <v>0</v>
      </c>
      <c r="J17" s="11">
        <v>0</v>
      </c>
      <c r="K17" s="44">
        <v>0</v>
      </c>
      <c r="L17" s="43">
        <v>0</v>
      </c>
      <c r="M17" s="11">
        <v>0</v>
      </c>
      <c r="N17" s="44">
        <v>0</v>
      </c>
      <c r="O17" s="43">
        <v>0</v>
      </c>
      <c r="P17" s="11">
        <v>0</v>
      </c>
      <c r="Q17" s="44">
        <v>0</v>
      </c>
      <c r="R17" s="50">
        <v>0</v>
      </c>
      <c r="S17" s="4">
        <v>0</v>
      </c>
      <c r="T17" s="51">
        <v>0</v>
      </c>
      <c r="U17" s="43">
        <v>0</v>
      </c>
      <c r="V17" s="11">
        <v>0</v>
      </c>
      <c r="W17" s="44">
        <v>0</v>
      </c>
      <c r="X17" s="43">
        <v>0</v>
      </c>
      <c r="Y17" s="11">
        <v>0</v>
      </c>
      <c r="Z17" s="44">
        <v>0</v>
      </c>
      <c r="AA17" s="43">
        <v>0</v>
      </c>
      <c r="AB17" s="11">
        <v>0</v>
      </c>
      <c r="AC17" s="44">
        <v>0</v>
      </c>
      <c r="AD17" s="43">
        <v>0</v>
      </c>
      <c r="AE17" s="11">
        <v>0</v>
      </c>
      <c r="AF17" s="44">
        <v>0</v>
      </c>
      <c r="AG17" s="43">
        <v>0</v>
      </c>
      <c r="AH17" s="11">
        <v>0</v>
      </c>
      <c r="AI17" s="44">
        <v>0</v>
      </c>
      <c r="AJ17" s="43">
        <v>0</v>
      </c>
      <c r="AK17" s="11">
        <v>0</v>
      </c>
      <c r="AL17" s="44">
        <v>0</v>
      </c>
      <c r="AM17" s="43">
        <v>0</v>
      </c>
      <c r="AN17" s="11">
        <v>0</v>
      </c>
      <c r="AO17" s="44">
        <v>0</v>
      </c>
      <c r="AP17" s="43">
        <v>0</v>
      </c>
      <c r="AQ17" s="11">
        <v>0</v>
      </c>
      <c r="AR17" s="44">
        <v>0</v>
      </c>
      <c r="AS17" s="43">
        <v>0</v>
      </c>
      <c r="AT17" s="11">
        <v>0</v>
      </c>
      <c r="AU17" s="44">
        <v>0</v>
      </c>
      <c r="AV17" s="43">
        <v>0</v>
      </c>
      <c r="AW17" s="11">
        <v>0</v>
      </c>
      <c r="AX17" s="44">
        <v>0</v>
      </c>
      <c r="AY17" s="43">
        <v>0</v>
      </c>
      <c r="AZ17" s="11">
        <v>0</v>
      </c>
      <c r="BA17" s="44">
        <v>0</v>
      </c>
      <c r="BB17" s="43">
        <v>0</v>
      </c>
      <c r="BC17" s="11">
        <v>0</v>
      </c>
      <c r="BD17" s="44">
        <v>0</v>
      </c>
      <c r="BE17" s="50">
        <v>0</v>
      </c>
      <c r="BF17" s="4">
        <v>0</v>
      </c>
      <c r="BG17" s="51">
        <f t="shared" si="0"/>
        <v>0</v>
      </c>
      <c r="BH17" s="50">
        <v>0</v>
      </c>
      <c r="BI17" s="4">
        <v>0</v>
      </c>
      <c r="BJ17" s="51">
        <v>0</v>
      </c>
      <c r="BK17" s="43">
        <v>0</v>
      </c>
      <c r="BL17" s="11">
        <v>0</v>
      </c>
      <c r="BM17" s="44">
        <v>0</v>
      </c>
      <c r="BN17" s="43">
        <v>0</v>
      </c>
      <c r="BO17" s="11">
        <v>0</v>
      </c>
      <c r="BP17" s="44">
        <v>0</v>
      </c>
      <c r="BQ17" s="43">
        <v>0</v>
      </c>
      <c r="BR17" s="11">
        <v>0</v>
      </c>
      <c r="BS17" s="44">
        <v>0</v>
      </c>
      <c r="BT17" s="43">
        <v>0</v>
      </c>
      <c r="BU17" s="11">
        <v>0</v>
      </c>
      <c r="BV17" s="44">
        <v>0</v>
      </c>
      <c r="BW17" s="43">
        <v>0</v>
      </c>
      <c r="BX17" s="11">
        <v>0</v>
      </c>
      <c r="BY17" s="44">
        <v>0</v>
      </c>
      <c r="BZ17" s="43">
        <v>0</v>
      </c>
      <c r="CA17" s="11">
        <v>0</v>
      </c>
      <c r="CB17" s="44">
        <v>0</v>
      </c>
      <c r="CC17" s="43">
        <v>0</v>
      </c>
      <c r="CD17" s="11">
        <v>0</v>
      </c>
      <c r="CE17" s="44">
        <v>0</v>
      </c>
      <c r="CF17" s="43">
        <v>0</v>
      </c>
      <c r="CG17" s="11">
        <v>0</v>
      </c>
      <c r="CH17" s="44">
        <v>0</v>
      </c>
      <c r="CI17" s="43">
        <v>0</v>
      </c>
      <c r="CJ17" s="11">
        <v>0</v>
      </c>
      <c r="CK17" s="44">
        <v>0</v>
      </c>
      <c r="CL17" s="43">
        <v>0</v>
      </c>
      <c r="CM17" s="11">
        <v>0</v>
      </c>
      <c r="CN17" s="44">
        <v>0</v>
      </c>
      <c r="CO17" s="43">
        <v>0</v>
      </c>
      <c r="CP17" s="11">
        <v>0</v>
      </c>
      <c r="CQ17" s="44">
        <v>0</v>
      </c>
      <c r="CR17" s="43">
        <v>0</v>
      </c>
      <c r="CS17" s="11">
        <v>0</v>
      </c>
      <c r="CT17" s="44">
        <v>0</v>
      </c>
      <c r="CU17" s="43">
        <v>0</v>
      </c>
      <c r="CV17" s="11">
        <v>0</v>
      </c>
      <c r="CW17" s="44">
        <v>0</v>
      </c>
      <c r="CX17" s="43">
        <v>0</v>
      </c>
      <c r="CY17" s="11">
        <v>0</v>
      </c>
      <c r="CZ17" s="44">
        <v>0</v>
      </c>
      <c r="DA17" s="45">
        <v>81</v>
      </c>
      <c r="DB17" s="12">
        <v>289</v>
      </c>
      <c r="DC17" s="44">
        <f t="shared" si="5"/>
        <v>3567.9012345679012</v>
      </c>
      <c r="DD17" s="6">
        <f t="shared" si="2"/>
        <v>81</v>
      </c>
      <c r="DE17" s="13">
        <f t="shared" si="3"/>
        <v>289</v>
      </c>
      <c r="DF17" s="1"/>
      <c r="DG17" s="2"/>
      <c r="DH17" s="1"/>
      <c r="DI17" s="1"/>
      <c r="DJ17" s="1"/>
      <c r="DK17" s="2"/>
      <c r="DL17" s="1"/>
      <c r="DM17" s="1"/>
      <c r="DN17" s="1"/>
    </row>
    <row r="18" spans="1:193" ht="15.75" thickBot="1" x14ac:dyDescent="0.3">
      <c r="A18" s="73"/>
      <c r="B18" s="74" t="s">
        <v>17</v>
      </c>
      <c r="C18" s="65">
        <f>SUM(C6:C17)</f>
        <v>0</v>
      </c>
      <c r="D18" s="38">
        <f>SUM(D6:D17)</f>
        <v>0</v>
      </c>
      <c r="E18" s="66"/>
      <c r="F18" s="65">
        <f>SUM(F6:F17)</f>
        <v>0</v>
      </c>
      <c r="G18" s="38">
        <f>SUM(G6:G17)</f>
        <v>0</v>
      </c>
      <c r="H18" s="66"/>
      <c r="I18" s="65">
        <f>SUM(I6:I17)</f>
        <v>0</v>
      </c>
      <c r="J18" s="38">
        <f>SUM(J6:J17)</f>
        <v>0</v>
      </c>
      <c r="K18" s="66"/>
      <c r="L18" s="65">
        <f>SUM(L6:L17)</f>
        <v>21992</v>
      </c>
      <c r="M18" s="38">
        <f>SUM(M6:M17)</f>
        <v>60442</v>
      </c>
      <c r="N18" s="66"/>
      <c r="O18" s="65">
        <f>SUM(O6:O17)</f>
        <v>21992</v>
      </c>
      <c r="P18" s="38">
        <f>SUM(P6:P17)</f>
        <v>60442</v>
      </c>
      <c r="Q18" s="66"/>
      <c r="R18" s="65">
        <f>SUM(R6:R17)</f>
        <v>0</v>
      </c>
      <c r="S18" s="38">
        <f>SUM(S6:S17)</f>
        <v>0</v>
      </c>
      <c r="T18" s="66"/>
      <c r="U18" s="65">
        <f>SUM(U6:U17)</f>
        <v>21992</v>
      </c>
      <c r="V18" s="38">
        <f>SUM(V6:V17)</f>
        <v>60442</v>
      </c>
      <c r="W18" s="66"/>
      <c r="X18" s="65">
        <f>SUM(X6:X17)</f>
        <v>0</v>
      </c>
      <c r="Y18" s="38">
        <f>SUM(Y6:Y17)</f>
        <v>0</v>
      </c>
      <c r="Z18" s="66"/>
      <c r="AA18" s="65">
        <f>SUM(AA6:AA17)</f>
        <v>0</v>
      </c>
      <c r="AB18" s="38">
        <f>SUM(AB6:AB17)</f>
        <v>0</v>
      </c>
      <c r="AC18" s="66"/>
      <c r="AD18" s="65">
        <f>SUM(AD6:AD17)</f>
        <v>0</v>
      </c>
      <c r="AE18" s="38">
        <f>SUM(AE6:AE17)</f>
        <v>0</v>
      </c>
      <c r="AF18" s="66"/>
      <c r="AG18" s="65">
        <f>SUM(AG6:AG17)</f>
        <v>0</v>
      </c>
      <c r="AH18" s="38">
        <f>SUM(AH6:AH17)</f>
        <v>0</v>
      </c>
      <c r="AI18" s="66"/>
      <c r="AJ18" s="65">
        <f>SUM(AJ6:AJ17)</f>
        <v>0</v>
      </c>
      <c r="AK18" s="38">
        <f>SUM(AK6:AK17)</f>
        <v>0</v>
      </c>
      <c r="AL18" s="66"/>
      <c r="AM18" s="65">
        <f>SUM(AM6:AM17)</f>
        <v>0</v>
      </c>
      <c r="AN18" s="38">
        <f>SUM(AN6:AN17)</f>
        <v>0</v>
      </c>
      <c r="AO18" s="66"/>
      <c r="AP18" s="65">
        <f>SUM(AP6:AP17)</f>
        <v>0</v>
      </c>
      <c r="AQ18" s="38">
        <f>SUM(AQ6:AQ17)</f>
        <v>0</v>
      </c>
      <c r="AR18" s="66"/>
      <c r="AS18" s="65">
        <f>SUM(AS6:AS17)</f>
        <v>1</v>
      </c>
      <c r="AT18" s="38">
        <f>SUM(AT6:AT17)</f>
        <v>44</v>
      </c>
      <c r="AU18" s="66"/>
      <c r="AV18" s="65">
        <f>SUM(AV6:AV17)</f>
        <v>0</v>
      </c>
      <c r="AW18" s="38">
        <f>SUM(AW6:AW17)</f>
        <v>0</v>
      </c>
      <c r="AX18" s="66"/>
      <c r="AY18" s="65">
        <f>SUM(AY6:AY17)</f>
        <v>80</v>
      </c>
      <c r="AZ18" s="38">
        <f>SUM(AZ6:AZ17)</f>
        <v>303</v>
      </c>
      <c r="BA18" s="66"/>
      <c r="BB18" s="65">
        <f>SUM(BB6:BB17)</f>
        <v>60</v>
      </c>
      <c r="BC18" s="38">
        <f>SUM(BC6:BC17)</f>
        <v>121</v>
      </c>
      <c r="BD18" s="66"/>
      <c r="BE18" s="65">
        <f t="shared" ref="BE18:BF18" si="6">SUM(BE6:BE17)</f>
        <v>0</v>
      </c>
      <c r="BF18" s="38">
        <f t="shared" si="6"/>
        <v>0</v>
      </c>
      <c r="BG18" s="66"/>
      <c r="BH18" s="65">
        <f>SUM(BH6:BH17)</f>
        <v>0</v>
      </c>
      <c r="BI18" s="38">
        <f>SUM(BI6:BI17)</f>
        <v>0</v>
      </c>
      <c r="BJ18" s="66"/>
      <c r="BK18" s="65">
        <f>SUM(BK6:BK17)</f>
        <v>1421</v>
      </c>
      <c r="BL18" s="38">
        <f>SUM(BL6:BL17)</f>
        <v>6054</v>
      </c>
      <c r="BM18" s="66"/>
      <c r="BN18" s="65">
        <f>SUM(BN6:BN17)</f>
        <v>40</v>
      </c>
      <c r="BO18" s="38">
        <f>SUM(BO6:BO17)</f>
        <v>133</v>
      </c>
      <c r="BP18" s="66"/>
      <c r="BQ18" s="65">
        <f>SUM(BQ6:BQ17)</f>
        <v>0</v>
      </c>
      <c r="BR18" s="38">
        <f>SUM(BR6:BR17)</f>
        <v>0</v>
      </c>
      <c r="BS18" s="66"/>
      <c r="BT18" s="65">
        <f>SUM(BT6:BT17)</f>
        <v>0</v>
      </c>
      <c r="BU18" s="38">
        <f>SUM(BU6:BU17)</f>
        <v>0</v>
      </c>
      <c r="BV18" s="66"/>
      <c r="BW18" s="65">
        <f>SUM(BW6:BW17)</f>
        <v>24</v>
      </c>
      <c r="BX18" s="38">
        <f>SUM(BX6:BX17)</f>
        <v>249</v>
      </c>
      <c r="BY18" s="66"/>
      <c r="BZ18" s="65">
        <f>SUM(BZ6:BZ17)</f>
        <v>0</v>
      </c>
      <c r="CA18" s="38">
        <f>SUM(CA6:CA17)</f>
        <v>0</v>
      </c>
      <c r="CB18" s="66"/>
      <c r="CC18" s="65">
        <f>SUM(CC6:CC17)</f>
        <v>34</v>
      </c>
      <c r="CD18" s="38">
        <f>SUM(CD6:CD17)</f>
        <v>101</v>
      </c>
      <c r="CE18" s="66"/>
      <c r="CF18" s="65">
        <v>0</v>
      </c>
      <c r="CG18" s="38">
        <v>0</v>
      </c>
      <c r="CH18" s="66"/>
      <c r="CI18" s="65">
        <f>SUM(CI6:CI17)</f>
        <v>0</v>
      </c>
      <c r="CJ18" s="38">
        <f>SUM(CJ6:CJ17)</f>
        <v>0</v>
      </c>
      <c r="CK18" s="66"/>
      <c r="CL18" s="65">
        <f>SUM(CL6:CL17)</f>
        <v>0</v>
      </c>
      <c r="CM18" s="38">
        <f>SUM(CM6:CM17)</f>
        <v>0</v>
      </c>
      <c r="CN18" s="66"/>
      <c r="CO18" s="65">
        <f>SUM(CO6:CO17)</f>
        <v>0</v>
      </c>
      <c r="CP18" s="38">
        <f>SUM(CP6:CP17)</f>
        <v>0</v>
      </c>
      <c r="CQ18" s="66"/>
      <c r="CR18" s="65">
        <f>SUM(CR6:CR17)</f>
        <v>0</v>
      </c>
      <c r="CS18" s="38">
        <f>SUM(CS6:CS17)</f>
        <v>0</v>
      </c>
      <c r="CT18" s="66"/>
      <c r="CU18" s="65">
        <f>SUM(CU6:CU17)</f>
        <v>0</v>
      </c>
      <c r="CV18" s="38">
        <f>SUM(CV6:CV17)</f>
        <v>0</v>
      </c>
      <c r="CW18" s="66"/>
      <c r="CX18" s="65">
        <f>SUM(CX6:CX17)</f>
        <v>5495</v>
      </c>
      <c r="CY18" s="38">
        <f>SUM(CY6:CY17)</f>
        <v>20045</v>
      </c>
      <c r="CZ18" s="66"/>
      <c r="DA18" s="65">
        <f>SUM(DA6:DA17)</f>
        <v>5575</v>
      </c>
      <c r="DB18" s="38">
        <f>SUM(DB6:DB17)</f>
        <v>18197</v>
      </c>
      <c r="DC18" s="66"/>
      <c r="DD18" s="39">
        <f t="shared" si="2"/>
        <v>34722</v>
      </c>
      <c r="DE18" s="40">
        <f t="shared" si="3"/>
        <v>105689</v>
      </c>
      <c r="DF18" s="1"/>
      <c r="DG18" s="2"/>
      <c r="DH18" s="1"/>
      <c r="DI18" s="1"/>
      <c r="DJ18" s="1"/>
      <c r="DK18" s="2"/>
      <c r="DL18" s="1"/>
      <c r="DM18" s="1"/>
      <c r="DN18" s="1"/>
      <c r="DS18" s="5"/>
      <c r="DX18" s="5"/>
      <c r="EC18" s="5"/>
      <c r="EH18" s="5"/>
      <c r="EM18" s="5"/>
      <c r="ER18" s="5"/>
      <c r="EW18" s="5"/>
      <c r="FB18" s="5"/>
      <c r="FG18" s="5"/>
      <c r="FL18" s="5"/>
      <c r="FQ18" s="5"/>
      <c r="FV18" s="5"/>
      <c r="GA18" s="5"/>
      <c r="GF18" s="5"/>
      <c r="GK18" s="5"/>
    </row>
    <row r="19" spans="1:193" x14ac:dyDescent="0.25">
      <c r="A19" s="56">
        <v>2010</v>
      </c>
      <c r="B19" s="72" t="s">
        <v>5</v>
      </c>
      <c r="C19" s="43">
        <v>0</v>
      </c>
      <c r="D19" s="11">
        <v>0</v>
      </c>
      <c r="E19" s="44">
        <v>0</v>
      </c>
      <c r="F19" s="43">
        <v>0</v>
      </c>
      <c r="G19" s="11">
        <v>0</v>
      </c>
      <c r="H19" s="44">
        <v>0</v>
      </c>
      <c r="I19" s="43">
        <v>0</v>
      </c>
      <c r="J19" s="11">
        <v>0</v>
      </c>
      <c r="K19" s="44">
        <v>0</v>
      </c>
      <c r="L19" s="43">
        <v>0</v>
      </c>
      <c r="M19" s="11">
        <v>0</v>
      </c>
      <c r="N19" s="44">
        <v>0</v>
      </c>
      <c r="O19" s="43">
        <v>0</v>
      </c>
      <c r="P19" s="11">
        <v>0</v>
      </c>
      <c r="Q19" s="44">
        <v>0</v>
      </c>
      <c r="R19" s="43">
        <v>0</v>
      </c>
      <c r="S19" s="11">
        <v>0</v>
      </c>
      <c r="T19" s="44">
        <v>0</v>
      </c>
      <c r="U19" s="43">
        <v>0</v>
      </c>
      <c r="V19" s="11">
        <v>0</v>
      </c>
      <c r="W19" s="44">
        <v>0</v>
      </c>
      <c r="X19" s="48">
        <v>0</v>
      </c>
      <c r="Y19" s="20">
        <v>0</v>
      </c>
      <c r="Z19" s="51">
        <v>0</v>
      </c>
      <c r="AA19" s="43">
        <v>0</v>
      </c>
      <c r="AB19" s="11">
        <v>0</v>
      </c>
      <c r="AC19" s="44">
        <v>0</v>
      </c>
      <c r="AD19" s="43">
        <v>0</v>
      </c>
      <c r="AE19" s="11">
        <v>0</v>
      </c>
      <c r="AF19" s="44">
        <v>0</v>
      </c>
      <c r="AG19" s="48">
        <v>0</v>
      </c>
      <c r="AH19" s="20">
        <v>0</v>
      </c>
      <c r="AI19" s="51">
        <v>0</v>
      </c>
      <c r="AJ19" s="43">
        <v>0</v>
      </c>
      <c r="AK19" s="11">
        <v>0</v>
      </c>
      <c r="AL19" s="44">
        <v>0</v>
      </c>
      <c r="AM19" s="43">
        <v>0</v>
      </c>
      <c r="AN19" s="11">
        <v>0</v>
      </c>
      <c r="AO19" s="44">
        <v>0</v>
      </c>
      <c r="AP19" s="43">
        <v>0</v>
      </c>
      <c r="AQ19" s="11">
        <v>0</v>
      </c>
      <c r="AR19" s="44">
        <v>0</v>
      </c>
      <c r="AS19" s="43">
        <v>0</v>
      </c>
      <c r="AT19" s="11">
        <v>0</v>
      </c>
      <c r="AU19" s="44">
        <v>0</v>
      </c>
      <c r="AV19" s="43">
        <v>0</v>
      </c>
      <c r="AW19" s="11">
        <v>0</v>
      </c>
      <c r="AX19" s="44">
        <v>0</v>
      </c>
      <c r="AY19" s="43">
        <v>0</v>
      </c>
      <c r="AZ19" s="11">
        <v>0</v>
      </c>
      <c r="BA19" s="44">
        <v>0</v>
      </c>
      <c r="BB19" s="43">
        <v>0</v>
      </c>
      <c r="BC19" s="11">
        <v>0</v>
      </c>
      <c r="BD19" s="44">
        <v>0</v>
      </c>
      <c r="BE19" s="50">
        <v>0</v>
      </c>
      <c r="BF19" s="4">
        <v>0</v>
      </c>
      <c r="BG19" s="51">
        <f t="shared" ref="BG19:BG30" si="7">IF(BE19=0,0,BF19/BE19*1000)</f>
        <v>0</v>
      </c>
      <c r="BH19" s="50">
        <v>0</v>
      </c>
      <c r="BI19" s="4">
        <v>0</v>
      </c>
      <c r="BJ19" s="51">
        <v>0</v>
      </c>
      <c r="BK19" s="43">
        <v>0</v>
      </c>
      <c r="BL19" s="11">
        <v>0</v>
      </c>
      <c r="BM19" s="44">
        <v>0</v>
      </c>
      <c r="BN19" s="43">
        <v>0</v>
      </c>
      <c r="BO19" s="11">
        <v>0</v>
      </c>
      <c r="BP19" s="44">
        <v>0</v>
      </c>
      <c r="BQ19" s="43">
        <v>0</v>
      </c>
      <c r="BR19" s="11">
        <v>0</v>
      </c>
      <c r="BS19" s="44">
        <v>0</v>
      </c>
      <c r="BT19" s="43">
        <v>0</v>
      </c>
      <c r="BU19" s="11">
        <v>0</v>
      </c>
      <c r="BV19" s="44">
        <v>0</v>
      </c>
      <c r="BW19" s="43">
        <v>0</v>
      </c>
      <c r="BX19" s="11">
        <v>0</v>
      </c>
      <c r="BY19" s="44">
        <v>0</v>
      </c>
      <c r="BZ19" s="43">
        <v>0</v>
      </c>
      <c r="CA19" s="11">
        <v>0</v>
      </c>
      <c r="CB19" s="44">
        <v>0</v>
      </c>
      <c r="CC19" s="43">
        <v>0</v>
      </c>
      <c r="CD19" s="11">
        <v>0</v>
      </c>
      <c r="CE19" s="44">
        <v>0</v>
      </c>
      <c r="CF19" s="43">
        <v>0</v>
      </c>
      <c r="CG19" s="11">
        <v>0</v>
      </c>
      <c r="CH19" s="44">
        <v>0</v>
      </c>
      <c r="CI19" s="43">
        <v>0</v>
      </c>
      <c r="CJ19" s="11">
        <v>0</v>
      </c>
      <c r="CK19" s="44">
        <v>0</v>
      </c>
      <c r="CL19" s="43">
        <v>0</v>
      </c>
      <c r="CM19" s="11">
        <v>0</v>
      </c>
      <c r="CN19" s="44">
        <v>0</v>
      </c>
      <c r="CO19" s="43">
        <v>0</v>
      </c>
      <c r="CP19" s="11">
        <v>0</v>
      </c>
      <c r="CQ19" s="44">
        <v>0</v>
      </c>
      <c r="CR19" s="43">
        <v>0</v>
      </c>
      <c r="CS19" s="11">
        <v>0</v>
      </c>
      <c r="CT19" s="44">
        <v>0</v>
      </c>
      <c r="CU19" s="43">
        <v>0</v>
      </c>
      <c r="CV19" s="11">
        <v>0</v>
      </c>
      <c r="CW19" s="44">
        <v>0</v>
      </c>
      <c r="CX19" s="45">
        <v>1650</v>
      </c>
      <c r="CY19" s="12">
        <v>6020</v>
      </c>
      <c r="CZ19" s="44">
        <f t="shared" ref="CZ19:CZ29" si="8">CY19/CX19*1000</f>
        <v>3648.4848484848485</v>
      </c>
      <c r="DA19" s="45">
        <v>1683</v>
      </c>
      <c r="DB19" s="12">
        <v>5459</v>
      </c>
      <c r="DC19" s="44">
        <f t="shared" ref="DC19:DC29" si="9">DB19/DA19*1000</f>
        <v>3243.6125965537731</v>
      </c>
      <c r="DD19" s="6">
        <f t="shared" si="2"/>
        <v>3333</v>
      </c>
      <c r="DE19" s="13">
        <f t="shared" si="3"/>
        <v>11479</v>
      </c>
      <c r="DF19" s="1"/>
      <c r="DG19" s="2"/>
      <c r="DH19" s="1"/>
      <c r="DI19" s="1"/>
      <c r="DJ19" s="1"/>
      <c r="DK19" s="2"/>
      <c r="DL19" s="1"/>
      <c r="DM19" s="1"/>
      <c r="DN19" s="1"/>
    </row>
    <row r="20" spans="1:193" x14ac:dyDescent="0.25">
      <c r="A20" s="56">
        <v>2010</v>
      </c>
      <c r="B20" s="72" t="s">
        <v>6</v>
      </c>
      <c r="C20" s="43">
        <v>0</v>
      </c>
      <c r="D20" s="11">
        <v>0</v>
      </c>
      <c r="E20" s="44">
        <v>0</v>
      </c>
      <c r="F20" s="43">
        <v>0</v>
      </c>
      <c r="G20" s="11">
        <v>0</v>
      </c>
      <c r="H20" s="44">
        <v>0</v>
      </c>
      <c r="I20" s="43">
        <v>0</v>
      </c>
      <c r="J20" s="11">
        <v>0</v>
      </c>
      <c r="K20" s="44">
        <v>0</v>
      </c>
      <c r="L20" s="43">
        <v>0</v>
      </c>
      <c r="M20" s="11">
        <v>0</v>
      </c>
      <c r="N20" s="44">
        <v>0</v>
      </c>
      <c r="O20" s="43">
        <v>0</v>
      </c>
      <c r="P20" s="11">
        <v>0</v>
      </c>
      <c r="Q20" s="44">
        <v>0</v>
      </c>
      <c r="R20" s="43">
        <v>0</v>
      </c>
      <c r="S20" s="11">
        <v>0</v>
      </c>
      <c r="T20" s="44">
        <v>0</v>
      </c>
      <c r="U20" s="43">
        <v>0</v>
      </c>
      <c r="V20" s="11">
        <v>0</v>
      </c>
      <c r="W20" s="44">
        <v>0</v>
      </c>
      <c r="X20" s="50">
        <v>0</v>
      </c>
      <c r="Y20" s="4">
        <v>0</v>
      </c>
      <c r="Z20" s="51">
        <v>0</v>
      </c>
      <c r="AA20" s="43">
        <v>0</v>
      </c>
      <c r="AB20" s="11">
        <v>0</v>
      </c>
      <c r="AC20" s="44">
        <v>0</v>
      </c>
      <c r="AD20" s="43">
        <v>0</v>
      </c>
      <c r="AE20" s="11">
        <v>0</v>
      </c>
      <c r="AF20" s="44">
        <v>0</v>
      </c>
      <c r="AG20" s="50">
        <v>0</v>
      </c>
      <c r="AH20" s="4">
        <v>0</v>
      </c>
      <c r="AI20" s="51">
        <v>0</v>
      </c>
      <c r="AJ20" s="43">
        <v>0</v>
      </c>
      <c r="AK20" s="11">
        <v>0</v>
      </c>
      <c r="AL20" s="44">
        <v>0</v>
      </c>
      <c r="AM20" s="43">
        <v>0</v>
      </c>
      <c r="AN20" s="11">
        <v>0</v>
      </c>
      <c r="AO20" s="44">
        <v>0</v>
      </c>
      <c r="AP20" s="43">
        <v>0</v>
      </c>
      <c r="AQ20" s="11">
        <v>0</v>
      </c>
      <c r="AR20" s="44">
        <v>0</v>
      </c>
      <c r="AS20" s="43">
        <v>0</v>
      </c>
      <c r="AT20" s="11">
        <v>0</v>
      </c>
      <c r="AU20" s="44">
        <v>0</v>
      </c>
      <c r="AV20" s="43">
        <v>0</v>
      </c>
      <c r="AW20" s="11">
        <v>0</v>
      </c>
      <c r="AX20" s="44">
        <v>0</v>
      </c>
      <c r="AY20" s="43">
        <v>0</v>
      </c>
      <c r="AZ20" s="11">
        <v>0</v>
      </c>
      <c r="BA20" s="44">
        <v>0</v>
      </c>
      <c r="BB20" s="43">
        <v>0</v>
      </c>
      <c r="BC20" s="11">
        <v>0</v>
      </c>
      <c r="BD20" s="44">
        <v>0</v>
      </c>
      <c r="BE20" s="50">
        <v>0</v>
      </c>
      <c r="BF20" s="4">
        <v>0</v>
      </c>
      <c r="BG20" s="51">
        <f t="shared" si="7"/>
        <v>0</v>
      </c>
      <c r="BH20" s="50">
        <v>0</v>
      </c>
      <c r="BI20" s="4">
        <v>0</v>
      </c>
      <c r="BJ20" s="51">
        <v>0</v>
      </c>
      <c r="BK20" s="45">
        <v>670</v>
      </c>
      <c r="BL20" s="12">
        <v>2759</v>
      </c>
      <c r="BM20" s="44">
        <f>BL20/BK20*1000</f>
        <v>4117.9104477611936</v>
      </c>
      <c r="BN20" s="45">
        <v>60</v>
      </c>
      <c r="BO20" s="12">
        <v>201</v>
      </c>
      <c r="BP20" s="44">
        <f>BO20/BN20*1000</f>
        <v>3350</v>
      </c>
      <c r="BQ20" s="43">
        <v>0</v>
      </c>
      <c r="BR20" s="11">
        <v>0</v>
      </c>
      <c r="BS20" s="44">
        <v>0</v>
      </c>
      <c r="BT20" s="43">
        <v>0</v>
      </c>
      <c r="BU20" s="11">
        <v>0</v>
      </c>
      <c r="BV20" s="44">
        <v>0</v>
      </c>
      <c r="BW20" s="43">
        <v>0</v>
      </c>
      <c r="BX20" s="11">
        <v>0</v>
      </c>
      <c r="BY20" s="44">
        <v>0</v>
      </c>
      <c r="BZ20" s="43">
        <v>0</v>
      </c>
      <c r="CA20" s="11">
        <v>0</v>
      </c>
      <c r="CB20" s="44">
        <v>0</v>
      </c>
      <c r="CC20" s="43">
        <v>0</v>
      </c>
      <c r="CD20" s="11">
        <v>0</v>
      </c>
      <c r="CE20" s="44">
        <v>0</v>
      </c>
      <c r="CF20" s="43">
        <v>0</v>
      </c>
      <c r="CG20" s="11">
        <v>0</v>
      </c>
      <c r="CH20" s="44">
        <v>0</v>
      </c>
      <c r="CI20" s="43">
        <v>0</v>
      </c>
      <c r="CJ20" s="11">
        <v>0</v>
      </c>
      <c r="CK20" s="44">
        <v>0</v>
      </c>
      <c r="CL20" s="43">
        <v>0</v>
      </c>
      <c r="CM20" s="11">
        <v>0</v>
      </c>
      <c r="CN20" s="44">
        <v>0</v>
      </c>
      <c r="CO20" s="43">
        <v>0</v>
      </c>
      <c r="CP20" s="11">
        <v>0</v>
      </c>
      <c r="CQ20" s="44">
        <v>0</v>
      </c>
      <c r="CR20" s="43">
        <v>0</v>
      </c>
      <c r="CS20" s="11">
        <v>0</v>
      </c>
      <c r="CT20" s="44">
        <v>0</v>
      </c>
      <c r="CU20" s="43">
        <v>0</v>
      </c>
      <c r="CV20" s="11">
        <v>0</v>
      </c>
      <c r="CW20" s="44">
        <v>0</v>
      </c>
      <c r="CX20" s="45">
        <v>1200</v>
      </c>
      <c r="CY20" s="12">
        <v>4795</v>
      </c>
      <c r="CZ20" s="44">
        <f t="shared" si="8"/>
        <v>3995.833333333333</v>
      </c>
      <c r="DA20" s="45">
        <v>204</v>
      </c>
      <c r="DB20" s="12">
        <v>381</v>
      </c>
      <c r="DC20" s="44">
        <f t="shared" si="9"/>
        <v>1867.6470588235295</v>
      </c>
      <c r="DD20" s="6">
        <f t="shared" si="2"/>
        <v>2134</v>
      </c>
      <c r="DE20" s="13">
        <f t="shared" si="3"/>
        <v>8136</v>
      </c>
      <c r="DF20" s="1"/>
      <c r="DG20" s="2"/>
      <c r="DH20" s="1"/>
      <c r="DI20" s="1"/>
      <c r="DJ20" s="1"/>
      <c r="DK20" s="2"/>
      <c r="DL20" s="1"/>
      <c r="DM20" s="1"/>
      <c r="DN20" s="1"/>
    </row>
    <row r="21" spans="1:193" x14ac:dyDescent="0.25">
      <c r="A21" s="56">
        <v>2010</v>
      </c>
      <c r="B21" s="72" t="s">
        <v>7</v>
      </c>
      <c r="C21" s="43">
        <v>0</v>
      </c>
      <c r="D21" s="11">
        <v>0</v>
      </c>
      <c r="E21" s="44">
        <v>0</v>
      </c>
      <c r="F21" s="43">
        <v>0</v>
      </c>
      <c r="G21" s="11">
        <v>0</v>
      </c>
      <c r="H21" s="44">
        <v>0</v>
      </c>
      <c r="I21" s="45">
        <v>11012</v>
      </c>
      <c r="J21" s="12">
        <v>43508</v>
      </c>
      <c r="K21" s="44">
        <f>J21/I21*1000</f>
        <v>3950.9625862695243</v>
      </c>
      <c r="L21" s="43">
        <v>0</v>
      </c>
      <c r="M21" s="11">
        <v>0</v>
      </c>
      <c r="N21" s="44">
        <v>0</v>
      </c>
      <c r="O21" s="43">
        <v>0</v>
      </c>
      <c r="P21" s="11">
        <v>0</v>
      </c>
      <c r="Q21" s="44">
        <v>0</v>
      </c>
      <c r="R21" s="43">
        <v>0</v>
      </c>
      <c r="S21" s="11">
        <v>0</v>
      </c>
      <c r="T21" s="44">
        <v>0</v>
      </c>
      <c r="U21" s="43">
        <v>0</v>
      </c>
      <c r="V21" s="11">
        <v>0</v>
      </c>
      <c r="W21" s="44">
        <v>0</v>
      </c>
      <c r="X21" s="50">
        <v>0</v>
      </c>
      <c r="Y21" s="4">
        <v>0</v>
      </c>
      <c r="Z21" s="51">
        <v>0</v>
      </c>
      <c r="AA21" s="43">
        <v>0</v>
      </c>
      <c r="AB21" s="11">
        <v>0</v>
      </c>
      <c r="AC21" s="44">
        <v>0</v>
      </c>
      <c r="AD21" s="43">
        <v>0</v>
      </c>
      <c r="AE21" s="11">
        <v>0</v>
      </c>
      <c r="AF21" s="44">
        <v>0</v>
      </c>
      <c r="AG21" s="50">
        <v>0</v>
      </c>
      <c r="AH21" s="4">
        <v>0</v>
      </c>
      <c r="AI21" s="51">
        <v>0</v>
      </c>
      <c r="AJ21" s="43">
        <v>0</v>
      </c>
      <c r="AK21" s="11">
        <v>0</v>
      </c>
      <c r="AL21" s="44">
        <v>0</v>
      </c>
      <c r="AM21" s="43">
        <v>0</v>
      </c>
      <c r="AN21" s="11">
        <v>0</v>
      </c>
      <c r="AO21" s="44">
        <v>0</v>
      </c>
      <c r="AP21" s="43">
        <v>0</v>
      </c>
      <c r="AQ21" s="11">
        <v>0</v>
      </c>
      <c r="AR21" s="44">
        <v>0</v>
      </c>
      <c r="AS21" s="43">
        <v>0</v>
      </c>
      <c r="AT21" s="11">
        <v>0</v>
      </c>
      <c r="AU21" s="44">
        <v>0</v>
      </c>
      <c r="AV21" s="43">
        <v>0</v>
      </c>
      <c r="AW21" s="11">
        <v>0</v>
      </c>
      <c r="AX21" s="44">
        <v>0</v>
      </c>
      <c r="AY21" s="43">
        <v>0</v>
      </c>
      <c r="AZ21" s="11">
        <v>0</v>
      </c>
      <c r="BA21" s="44">
        <v>0</v>
      </c>
      <c r="BB21" s="43">
        <v>0</v>
      </c>
      <c r="BC21" s="11">
        <v>0</v>
      </c>
      <c r="BD21" s="44">
        <v>0</v>
      </c>
      <c r="BE21" s="50">
        <v>0</v>
      </c>
      <c r="BF21" s="4">
        <v>0</v>
      </c>
      <c r="BG21" s="51">
        <f t="shared" si="7"/>
        <v>0</v>
      </c>
      <c r="BH21" s="50">
        <v>0</v>
      </c>
      <c r="BI21" s="4">
        <v>0</v>
      </c>
      <c r="BJ21" s="51">
        <v>0</v>
      </c>
      <c r="BK21" s="43">
        <v>0</v>
      </c>
      <c r="BL21" s="11">
        <v>0</v>
      </c>
      <c r="BM21" s="44">
        <v>0</v>
      </c>
      <c r="BN21" s="43">
        <v>0</v>
      </c>
      <c r="BO21" s="11">
        <v>0</v>
      </c>
      <c r="BP21" s="44">
        <v>0</v>
      </c>
      <c r="BQ21" s="43">
        <v>0</v>
      </c>
      <c r="BR21" s="11">
        <v>0</v>
      </c>
      <c r="BS21" s="44">
        <v>0</v>
      </c>
      <c r="BT21" s="43">
        <v>0</v>
      </c>
      <c r="BU21" s="11">
        <v>0</v>
      </c>
      <c r="BV21" s="44">
        <v>0</v>
      </c>
      <c r="BW21" s="43">
        <v>0</v>
      </c>
      <c r="BX21" s="11">
        <v>0</v>
      </c>
      <c r="BY21" s="44">
        <v>0</v>
      </c>
      <c r="BZ21" s="43">
        <v>0</v>
      </c>
      <c r="CA21" s="11">
        <v>0</v>
      </c>
      <c r="CB21" s="44">
        <v>0</v>
      </c>
      <c r="CC21" s="43">
        <v>0</v>
      </c>
      <c r="CD21" s="11">
        <v>0</v>
      </c>
      <c r="CE21" s="44">
        <v>0</v>
      </c>
      <c r="CF21" s="43">
        <v>0</v>
      </c>
      <c r="CG21" s="11">
        <v>0</v>
      </c>
      <c r="CH21" s="44">
        <v>0</v>
      </c>
      <c r="CI21" s="43">
        <v>0</v>
      </c>
      <c r="CJ21" s="11">
        <v>0</v>
      </c>
      <c r="CK21" s="44">
        <v>0</v>
      </c>
      <c r="CL21" s="43">
        <v>0</v>
      </c>
      <c r="CM21" s="11">
        <v>0</v>
      </c>
      <c r="CN21" s="44">
        <v>0</v>
      </c>
      <c r="CO21" s="43">
        <v>0</v>
      </c>
      <c r="CP21" s="11">
        <v>0</v>
      </c>
      <c r="CQ21" s="44">
        <v>0</v>
      </c>
      <c r="CR21" s="43">
        <v>0</v>
      </c>
      <c r="CS21" s="11">
        <v>0</v>
      </c>
      <c r="CT21" s="44">
        <v>0</v>
      </c>
      <c r="CU21" s="43">
        <v>0</v>
      </c>
      <c r="CV21" s="11">
        <v>0</v>
      </c>
      <c r="CW21" s="44">
        <v>0</v>
      </c>
      <c r="CX21" s="43">
        <v>0</v>
      </c>
      <c r="CY21" s="11">
        <v>0</v>
      </c>
      <c r="CZ21" s="44">
        <v>0</v>
      </c>
      <c r="DA21" s="45">
        <v>926</v>
      </c>
      <c r="DB21" s="12">
        <v>4468</v>
      </c>
      <c r="DC21" s="44">
        <f t="shared" si="9"/>
        <v>4825.0539956803459</v>
      </c>
      <c r="DD21" s="6">
        <f t="shared" si="2"/>
        <v>11938</v>
      </c>
      <c r="DE21" s="13">
        <f t="shared" si="3"/>
        <v>47976</v>
      </c>
      <c r="DF21" s="1"/>
      <c r="DG21" s="2"/>
      <c r="DH21" s="1"/>
      <c r="DI21" s="1"/>
      <c r="DJ21" s="1"/>
      <c r="DK21" s="2"/>
      <c r="DL21" s="1"/>
      <c r="DM21" s="1"/>
      <c r="DN21" s="1"/>
    </row>
    <row r="22" spans="1:193" x14ac:dyDescent="0.25">
      <c r="A22" s="56">
        <v>2010</v>
      </c>
      <c r="B22" s="72" t="s">
        <v>8</v>
      </c>
      <c r="C22" s="43">
        <v>0</v>
      </c>
      <c r="D22" s="11">
        <v>0</v>
      </c>
      <c r="E22" s="44">
        <v>0</v>
      </c>
      <c r="F22" s="43">
        <v>0</v>
      </c>
      <c r="G22" s="11">
        <v>0</v>
      </c>
      <c r="H22" s="44">
        <v>0</v>
      </c>
      <c r="I22" s="43">
        <v>0</v>
      </c>
      <c r="J22" s="11">
        <v>0</v>
      </c>
      <c r="K22" s="44">
        <v>0</v>
      </c>
      <c r="L22" s="43">
        <v>0</v>
      </c>
      <c r="M22" s="11">
        <v>0</v>
      </c>
      <c r="N22" s="44">
        <v>0</v>
      </c>
      <c r="O22" s="43">
        <v>0</v>
      </c>
      <c r="P22" s="11">
        <v>0</v>
      </c>
      <c r="Q22" s="44">
        <v>0</v>
      </c>
      <c r="R22" s="43">
        <v>0</v>
      </c>
      <c r="S22" s="11">
        <v>0</v>
      </c>
      <c r="T22" s="44">
        <v>0</v>
      </c>
      <c r="U22" s="43">
        <v>0</v>
      </c>
      <c r="V22" s="11">
        <v>0</v>
      </c>
      <c r="W22" s="44">
        <v>0</v>
      </c>
      <c r="X22" s="50">
        <v>0</v>
      </c>
      <c r="Y22" s="4">
        <v>0</v>
      </c>
      <c r="Z22" s="51">
        <v>0</v>
      </c>
      <c r="AA22" s="50">
        <v>0</v>
      </c>
      <c r="AB22" s="4">
        <v>0</v>
      </c>
      <c r="AC22" s="51">
        <v>0</v>
      </c>
      <c r="AD22" s="43">
        <v>0</v>
      </c>
      <c r="AE22" s="11">
        <v>0</v>
      </c>
      <c r="AF22" s="44">
        <v>0</v>
      </c>
      <c r="AG22" s="50">
        <v>0</v>
      </c>
      <c r="AH22" s="4">
        <v>0</v>
      </c>
      <c r="AI22" s="51">
        <v>0</v>
      </c>
      <c r="AJ22" s="43">
        <v>0</v>
      </c>
      <c r="AK22" s="11">
        <v>0</v>
      </c>
      <c r="AL22" s="44">
        <v>0</v>
      </c>
      <c r="AM22" s="43">
        <v>0</v>
      </c>
      <c r="AN22" s="11">
        <v>0</v>
      </c>
      <c r="AO22" s="44">
        <v>0</v>
      </c>
      <c r="AP22" s="43">
        <v>0</v>
      </c>
      <c r="AQ22" s="11">
        <v>0</v>
      </c>
      <c r="AR22" s="44">
        <v>0</v>
      </c>
      <c r="AS22" s="43">
        <v>0</v>
      </c>
      <c r="AT22" s="11">
        <v>0</v>
      </c>
      <c r="AU22" s="44">
        <v>0</v>
      </c>
      <c r="AV22" s="43">
        <v>0</v>
      </c>
      <c r="AW22" s="11">
        <v>0</v>
      </c>
      <c r="AX22" s="44">
        <v>0</v>
      </c>
      <c r="AY22" s="43">
        <v>0</v>
      </c>
      <c r="AZ22" s="11">
        <v>0</v>
      </c>
      <c r="BA22" s="44">
        <v>0</v>
      </c>
      <c r="BB22" s="43">
        <v>0</v>
      </c>
      <c r="BC22" s="11">
        <v>0</v>
      </c>
      <c r="BD22" s="44">
        <v>0</v>
      </c>
      <c r="BE22" s="50">
        <v>0</v>
      </c>
      <c r="BF22" s="4">
        <v>0</v>
      </c>
      <c r="BG22" s="51">
        <f t="shared" si="7"/>
        <v>0</v>
      </c>
      <c r="BH22" s="50">
        <v>0</v>
      </c>
      <c r="BI22" s="4">
        <v>0</v>
      </c>
      <c r="BJ22" s="51">
        <v>0</v>
      </c>
      <c r="BK22" s="43">
        <v>0</v>
      </c>
      <c r="BL22" s="11">
        <v>0</v>
      </c>
      <c r="BM22" s="44">
        <v>0</v>
      </c>
      <c r="BN22" s="43">
        <v>0</v>
      </c>
      <c r="BO22" s="11">
        <v>0</v>
      </c>
      <c r="BP22" s="44">
        <v>0</v>
      </c>
      <c r="BQ22" s="43">
        <v>0</v>
      </c>
      <c r="BR22" s="11">
        <v>0</v>
      </c>
      <c r="BS22" s="44">
        <v>0</v>
      </c>
      <c r="BT22" s="43">
        <v>0</v>
      </c>
      <c r="BU22" s="11">
        <v>0</v>
      </c>
      <c r="BV22" s="44">
        <v>0</v>
      </c>
      <c r="BW22" s="43">
        <v>0</v>
      </c>
      <c r="BX22" s="11">
        <v>0</v>
      </c>
      <c r="BY22" s="44">
        <v>0</v>
      </c>
      <c r="BZ22" s="43">
        <v>0</v>
      </c>
      <c r="CA22" s="11">
        <v>0</v>
      </c>
      <c r="CB22" s="44">
        <v>0</v>
      </c>
      <c r="CC22" s="43">
        <v>0</v>
      </c>
      <c r="CD22" s="11">
        <v>0</v>
      </c>
      <c r="CE22" s="44">
        <v>0</v>
      </c>
      <c r="CF22" s="43">
        <v>0</v>
      </c>
      <c r="CG22" s="11">
        <v>0</v>
      </c>
      <c r="CH22" s="44">
        <v>0</v>
      </c>
      <c r="CI22" s="43">
        <v>0</v>
      </c>
      <c r="CJ22" s="11">
        <v>0</v>
      </c>
      <c r="CK22" s="44">
        <v>0</v>
      </c>
      <c r="CL22" s="43">
        <v>0</v>
      </c>
      <c r="CM22" s="11">
        <v>0</v>
      </c>
      <c r="CN22" s="44">
        <v>0</v>
      </c>
      <c r="CO22" s="43">
        <v>0</v>
      </c>
      <c r="CP22" s="11">
        <v>0</v>
      </c>
      <c r="CQ22" s="44">
        <v>0</v>
      </c>
      <c r="CR22" s="43">
        <v>0</v>
      </c>
      <c r="CS22" s="11">
        <v>0</v>
      </c>
      <c r="CT22" s="44">
        <v>0</v>
      </c>
      <c r="CU22" s="43">
        <v>0</v>
      </c>
      <c r="CV22" s="11">
        <v>0</v>
      </c>
      <c r="CW22" s="44">
        <v>0</v>
      </c>
      <c r="CX22" s="43">
        <v>0</v>
      </c>
      <c r="CY22" s="11">
        <v>0</v>
      </c>
      <c r="CZ22" s="44">
        <v>0</v>
      </c>
      <c r="DA22" s="45">
        <v>500</v>
      </c>
      <c r="DB22" s="12">
        <v>2270</v>
      </c>
      <c r="DC22" s="44">
        <f t="shared" si="9"/>
        <v>4540</v>
      </c>
      <c r="DD22" s="6">
        <f t="shared" si="2"/>
        <v>500</v>
      </c>
      <c r="DE22" s="13">
        <f t="shared" si="3"/>
        <v>2270</v>
      </c>
      <c r="DF22" s="1"/>
      <c r="DG22" s="2"/>
      <c r="DH22" s="1"/>
      <c r="DI22" s="1"/>
      <c r="DJ22" s="1"/>
      <c r="DK22" s="2"/>
      <c r="DL22" s="1"/>
      <c r="DM22" s="1"/>
      <c r="DN22" s="1"/>
    </row>
    <row r="23" spans="1:193" x14ac:dyDescent="0.25">
      <c r="A23" s="56">
        <v>2010</v>
      </c>
      <c r="B23" s="72" t="s">
        <v>9</v>
      </c>
      <c r="C23" s="43">
        <v>0</v>
      </c>
      <c r="D23" s="11">
        <v>0</v>
      </c>
      <c r="E23" s="44">
        <v>0</v>
      </c>
      <c r="F23" s="43">
        <v>0</v>
      </c>
      <c r="G23" s="11">
        <v>0</v>
      </c>
      <c r="H23" s="44">
        <v>0</v>
      </c>
      <c r="I23" s="43">
        <v>0</v>
      </c>
      <c r="J23" s="11">
        <v>0</v>
      </c>
      <c r="K23" s="44">
        <v>0</v>
      </c>
      <c r="L23" s="43">
        <v>0</v>
      </c>
      <c r="M23" s="11">
        <v>0</v>
      </c>
      <c r="N23" s="44">
        <v>0</v>
      </c>
      <c r="O23" s="43">
        <v>0</v>
      </c>
      <c r="P23" s="11">
        <v>0</v>
      </c>
      <c r="Q23" s="44">
        <v>0</v>
      </c>
      <c r="R23" s="43">
        <v>0</v>
      </c>
      <c r="S23" s="11">
        <v>0</v>
      </c>
      <c r="T23" s="44">
        <v>0</v>
      </c>
      <c r="U23" s="43">
        <v>0</v>
      </c>
      <c r="V23" s="11">
        <v>0</v>
      </c>
      <c r="W23" s="44">
        <v>0</v>
      </c>
      <c r="X23" s="50">
        <v>0</v>
      </c>
      <c r="Y23" s="4">
        <v>0</v>
      </c>
      <c r="Z23" s="51">
        <v>0</v>
      </c>
      <c r="AA23" s="50">
        <v>0</v>
      </c>
      <c r="AB23" s="4">
        <v>0</v>
      </c>
      <c r="AC23" s="51">
        <v>0</v>
      </c>
      <c r="AD23" s="43">
        <v>0</v>
      </c>
      <c r="AE23" s="11">
        <v>0</v>
      </c>
      <c r="AF23" s="44">
        <v>0</v>
      </c>
      <c r="AG23" s="50">
        <v>0</v>
      </c>
      <c r="AH23" s="4">
        <v>0</v>
      </c>
      <c r="AI23" s="51">
        <v>0</v>
      </c>
      <c r="AJ23" s="43">
        <v>0</v>
      </c>
      <c r="AK23" s="11">
        <v>0</v>
      </c>
      <c r="AL23" s="44">
        <v>0</v>
      </c>
      <c r="AM23" s="43">
        <v>0</v>
      </c>
      <c r="AN23" s="11">
        <v>0</v>
      </c>
      <c r="AO23" s="44">
        <v>0</v>
      </c>
      <c r="AP23" s="43">
        <v>0</v>
      </c>
      <c r="AQ23" s="11">
        <v>0</v>
      </c>
      <c r="AR23" s="44">
        <v>0</v>
      </c>
      <c r="AS23" s="43">
        <v>0</v>
      </c>
      <c r="AT23" s="11">
        <v>0</v>
      </c>
      <c r="AU23" s="44">
        <v>0</v>
      </c>
      <c r="AV23" s="43">
        <v>0</v>
      </c>
      <c r="AW23" s="11">
        <v>0</v>
      </c>
      <c r="AX23" s="44">
        <v>0</v>
      </c>
      <c r="AY23" s="43">
        <v>0</v>
      </c>
      <c r="AZ23" s="11">
        <v>0</v>
      </c>
      <c r="BA23" s="44">
        <v>0</v>
      </c>
      <c r="BB23" s="43">
        <v>0</v>
      </c>
      <c r="BC23" s="11">
        <v>0</v>
      </c>
      <c r="BD23" s="44">
        <v>0</v>
      </c>
      <c r="BE23" s="50">
        <v>0</v>
      </c>
      <c r="BF23" s="4">
        <v>0</v>
      </c>
      <c r="BG23" s="51">
        <f t="shared" si="7"/>
        <v>0</v>
      </c>
      <c r="BH23" s="50">
        <v>0</v>
      </c>
      <c r="BI23" s="4">
        <v>0</v>
      </c>
      <c r="BJ23" s="51">
        <v>0</v>
      </c>
      <c r="BK23" s="43">
        <v>0</v>
      </c>
      <c r="BL23" s="11">
        <v>0</v>
      </c>
      <c r="BM23" s="44">
        <v>0</v>
      </c>
      <c r="BN23" s="43">
        <v>0</v>
      </c>
      <c r="BO23" s="11">
        <v>0</v>
      </c>
      <c r="BP23" s="44">
        <v>0</v>
      </c>
      <c r="BQ23" s="43">
        <v>0</v>
      </c>
      <c r="BR23" s="11">
        <v>0</v>
      </c>
      <c r="BS23" s="44">
        <v>0</v>
      </c>
      <c r="BT23" s="43">
        <v>0</v>
      </c>
      <c r="BU23" s="11">
        <v>0</v>
      </c>
      <c r="BV23" s="44">
        <v>0</v>
      </c>
      <c r="BW23" s="43">
        <v>0</v>
      </c>
      <c r="BX23" s="11">
        <v>0</v>
      </c>
      <c r="BY23" s="44">
        <v>0</v>
      </c>
      <c r="BZ23" s="43">
        <v>0</v>
      </c>
      <c r="CA23" s="11">
        <v>0</v>
      </c>
      <c r="CB23" s="44">
        <v>0</v>
      </c>
      <c r="CC23" s="43">
        <v>0</v>
      </c>
      <c r="CD23" s="11">
        <v>0</v>
      </c>
      <c r="CE23" s="44">
        <v>0</v>
      </c>
      <c r="CF23" s="43">
        <v>0</v>
      </c>
      <c r="CG23" s="11">
        <v>0</v>
      </c>
      <c r="CH23" s="44">
        <v>0</v>
      </c>
      <c r="CI23" s="43">
        <v>0</v>
      </c>
      <c r="CJ23" s="11">
        <v>0</v>
      </c>
      <c r="CK23" s="44">
        <v>0</v>
      </c>
      <c r="CL23" s="43">
        <v>0</v>
      </c>
      <c r="CM23" s="11">
        <v>0</v>
      </c>
      <c r="CN23" s="44">
        <v>0</v>
      </c>
      <c r="CO23" s="43">
        <v>0</v>
      </c>
      <c r="CP23" s="11">
        <v>0</v>
      </c>
      <c r="CQ23" s="44">
        <v>0</v>
      </c>
      <c r="CR23" s="43">
        <v>0</v>
      </c>
      <c r="CS23" s="11">
        <v>0</v>
      </c>
      <c r="CT23" s="44">
        <v>0</v>
      </c>
      <c r="CU23" s="43">
        <v>0</v>
      </c>
      <c r="CV23" s="11">
        <v>0</v>
      </c>
      <c r="CW23" s="44">
        <v>0</v>
      </c>
      <c r="CX23" s="45">
        <v>2002</v>
      </c>
      <c r="CY23" s="12">
        <v>8797</v>
      </c>
      <c r="CZ23" s="44">
        <f t="shared" si="8"/>
        <v>4394.1058941058936</v>
      </c>
      <c r="DA23" s="45">
        <v>102</v>
      </c>
      <c r="DB23" s="12">
        <v>341</v>
      </c>
      <c r="DC23" s="44">
        <f t="shared" si="9"/>
        <v>3343.1372549019611</v>
      </c>
      <c r="DD23" s="6">
        <f t="shared" si="2"/>
        <v>2104</v>
      </c>
      <c r="DE23" s="13">
        <f t="shared" si="3"/>
        <v>9138</v>
      </c>
      <c r="DF23" s="1"/>
      <c r="DG23" s="2"/>
      <c r="DH23" s="1"/>
      <c r="DI23" s="1"/>
      <c r="DJ23" s="1"/>
      <c r="DK23" s="2"/>
      <c r="DL23" s="1"/>
      <c r="DM23" s="1"/>
      <c r="DN23" s="1"/>
    </row>
    <row r="24" spans="1:193" x14ac:dyDescent="0.25">
      <c r="A24" s="56">
        <v>2010</v>
      </c>
      <c r="B24" s="72" t="s">
        <v>10</v>
      </c>
      <c r="C24" s="43">
        <v>0</v>
      </c>
      <c r="D24" s="11">
        <v>0</v>
      </c>
      <c r="E24" s="44">
        <v>0</v>
      </c>
      <c r="F24" s="43">
        <v>0</v>
      </c>
      <c r="G24" s="11">
        <v>0</v>
      </c>
      <c r="H24" s="44">
        <v>0</v>
      </c>
      <c r="I24" s="43">
        <v>0</v>
      </c>
      <c r="J24" s="11">
        <v>0</v>
      </c>
      <c r="K24" s="44">
        <v>0</v>
      </c>
      <c r="L24" s="43">
        <v>0</v>
      </c>
      <c r="M24" s="11">
        <v>0</v>
      </c>
      <c r="N24" s="44">
        <v>0</v>
      </c>
      <c r="O24" s="43">
        <v>0</v>
      </c>
      <c r="P24" s="11">
        <v>0</v>
      </c>
      <c r="Q24" s="44">
        <v>0</v>
      </c>
      <c r="R24" s="43">
        <v>0</v>
      </c>
      <c r="S24" s="11">
        <v>0</v>
      </c>
      <c r="T24" s="44">
        <v>0</v>
      </c>
      <c r="U24" s="43">
        <v>0</v>
      </c>
      <c r="V24" s="11">
        <v>0</v>
      </c>
      <c r="W24" s="44">
        <v>0</v>
      </c>
      <c r="X24" s="50">
        <v>0</v>
      </c>
      <c r="Y24" s="4">
        <v>0</v>
      </c>
      <c r="Z24" s="51">
        <v>0</v>
      </c>
      <c r="AA24" s="50">
        <v>0</v>
      </c>
      <c r="AB24" s="4">
        <v>0</v>
      </c>
      <c r="AC24" s="51">
        <v>0</v>
      </c>
      <c r="AD24" s="43">
        <v>0</v>
      </c>
      <c r="AE24" s="11">
        <v>0</v>
      </c>
      <c r="AF24" s="44">
        <v>0</v>
      </c>
      <c r="AG24" s="50">
        <v>0</v>
      </c>
      <c r="AH24" s="4">
        <v>0</v>
      </c>
      <c r="AI24" s="51">
        <v>0</v>
      </c>
      <c r="AJ24" s="43">
        <v>0</v>
      </c>
      <c r="AK24" s="11">
        <v>0</v>
      </c>
      <c r="AL24" s="44">
        <v>0</v>
      </c>
      <c r="AM24" s="43">
        <v>0</v>
      </c>
      <c r="AN24" s="11">
        <v>0</v>
      </c>
      <c r="AO24" s="44">
        <v>0</v>
      </c>
      <c r="AP24" s="43">
        <v>0</v>
      </c>
      <c r="AQ24" s="11">
        <v>0</v>
      </c>
      <c r="AR24" s="44">
        <v>0</v>
      </c>
      <c r="AS24" s="43">
        <v>0</v>
      </c>
      <c r="AT24" s="11">
        <v>0</v>
      </c>
      <c r="AU24" s="44">
        <v>0</v>
      </c>
      <c r="AV24" s="43">
        <v>0</v>
      </c>
      <c r="AW24" s="11">
        <v>0</v>
      </c>
      <c r="AX24" s="44">
        <v>0</v>
      </c>
      <c r="AY24" s="43">
        <v>0</v>
      </c>
      <c r="AZ24" s="11">
        <v>0</v>
      </c>
      <c r="BA24" s="44">
        <v>0</v>
      </c>
      <c r="BB24" s="43">
        <v>0</v>
      </c>
      <c r="BC24" s="11">
        <v>0</v>
      </c>
      <c r="BD24" s="44">
        <v>0</v>
      </c>
      <c r="BE24" s="50">
        <v>0</v>
      </c>
      <c r="BF24" s="4">
        <v>0</v>
      </c>
      <c r="BG24" s="51">
        <f t="shared" si="7"/>
        <v>0</v>
      </c>
      <c r="BH24" s="50">
        <v>0</v>
      </c>
      <c r="BI24" s="4">
        <v>0</v>
      </c>
      <c r="BJ24" s="51">
        <v>0</v>
      </c>
      <c r="BK24" s="43">
        <v>0</v>
      </c>
      <c r="BL24" s="11">
        <v>0</v>
      </c>
      <c r="BM24" s="44">
        <v>0</v>
      </c>
      <c r="BN24" s="43">
        <v>0</v>
      </c>
      <c r="BO24" s="11">
        <v>0</v>
      </c>
      <c r="BP24" s="44">
        <v>0</v>
      </c>
      <c r="BQ24" s="43">
        <v>0</v>
      </c>
      <c r="BR24" s="11">
        <v>0</v>
      </c>
      <c r="BS24" s="44">
        <v>0</v>
      </c>
      <c r="BT24" s="43">
        <v>0</v>
      </c>
      <c r="BU24" s="11">
        <v>0</v>
      </c>
      <c r="BV24" s="44">
        <v>0</v>
      </c>
      <c r="BW24" s="43">
        <v>0</v>
      </c>
      <c r="BX24" s="11">
        <v>0</v>
      </c>
      <c r="BY24" s="44">
        <v>0</v>
      </c>
      <c r="BZ24" s="43">
        <v>0</v>
      </c>
      <c r="CA24" s="11">
        <v>0</v>
      </c>
      <c r="CB24" s="44">
        <v>0</v>
      </c>
      <c r="CC24" s="43">
        <v>0</v>
      </c>
      <c r="CD24" s="11">
        <v>0</v>
      </c>
      <c r="CE24" s="44">
        <v>0</v>
      </c>
      <c r="CF24" s="43">
        <v>0</v>
      </c>
      <c r="CG24" s="11">
        <v>0</v>
      </c>
      <c r="CH24" s="44">
        <v>0</v>
      </c>
      <c r="CI24" s="43">
        <v>0</v>
      </c>
      <c r="CJ24" s="11">
        <v>0</v>
      </c>
      <c r="CK24" s="44">
        <v>0</v>
      </c>
      <c r="CL24" s="43">
        <v>0</v>
      </c>
      <c r="CM24" s="11">
        <v>0</v>
      </c>
      <c r="CN24" s="44">
        <v>0</v>
      </c>
      <c r="CO24" s="43">
        <v>0</v>
      </c>
      <c r="CP24" s="11">
        <v>0</v>
      </c>
      <c r="CQ24" s="44">
        <v>0</v>
      </c>
      <c r="CR24" s="43">
        <v>0</v>
      </c>
      <c r="CS24" s="11">
        <v>0</v>
      </c>
      <c r="CT24" s="44">
        <v>0</v>
      </c>
      <c r="CU24" s="43">
        <v>0</v>
      </c>
      <c r="CV24" s="11">
        <v>0</v>
      </c>
      <c r="CW24" s="44">
        <v>0</v>
      </c>
      <c r="CX24" s="45">
        <v>1</v>
      </c>
      <c r="CY24" s="12">
        <v>4</v>
      </c>
      <c r="CZ24" s="44">
        <f t="shared" si="8"/>
        <v>4000</v>
      </c>
      <c r="DA24" s="45">
        <v>3800</v>
      </c>
      <c r="DB24" s="12">
        <v>16011</v>
      </c>
      <c r="DC24" s="44">
        <f t="shared" si="9"/>
        <v>4213.4210526315783</v>
      </c>
      <c r="DD24" s="6">
        <f t="shared" si="2"/>
        <v>3801</v>
      </c>
      <c r="DE24" s="13">
        <f t="shared" si="3"/>
        <v>16015</v>
      </c>
      <c r="DF24" s="1"/>
      <c r="DG24" s="2"/>
      <c r="DH24" s="1"/>
      <c r="DI24" s="1"/>
      <c r="DJ24" s="1"/>
      <c r="DK24" s="2"/>
      <c r="DL24" s="1"/>
      <c r="DM24" s="1"/>
      <c r="DN24" s="1"/>
    </row>
    <row r="25" spans="1:193" x14ac:dyDescent="0.25">
      <c r="A25" s="56">
        <v>2010</v>
      </c>
      <c r="B25" s="72" t="s">
        <v>11</v>
      </c>
      <c r="C25" s="43">
        <v>0</v>
      </c>
      <c r="D25" s="11">
        <v>0</v>
      </c>
      <c r="E25" s="44">
        <v>0</v>
      </c>
      <c r="F25" s="43">
        <v>0</v>
      </c>
      <c r="G25" s="11">
        <v>0</v>
      </c>
      <c r="H25" s="44">
        <v>0</v>
      </c>
      <c r="I25" s="43">
        <v>0</v>
      </c>
      <c r="J25" s="11">
        <v>0</v>
      </c>
      <c r="K25" s="44">
        <v>0</v>
      </c>
      <c r="L25" s="43">
        <v>0</v>
      </c>
      <c r="M25" s="11">
        <v>0</v>
      </c>
      <c r="N25" s="44">
        <v>0</v>
      </c>
      <c r="O25" s="43">
        <v>0</v>
      </c>
      <c r="P25" s="11">
        <v>0</v>
      </c>
      <c r="Q25" s="44">
        <v>0</v>
      </c>
      <c r="R25" s="43">
        <v>0</v>
      </c>
      <c r="S25" s="11">
        <v>0</v>
      </c>
      <c r="T25" s="44">
        <v>0</v>
      </c>
      <c r="U25" s="43">
        <v>0</v>
      </c>
      <c r="V25" s="11">
        <v>0</v>
      </c>
      <c r="W25" s="44">
        <v>0</v>
      </c>
      <c r="X25" s="50">
        <v>0</v>
      </c>
      <c r="Y25" s="4">
        <v>0</v>
      </c>
      <c r="Z25" s="51">
        <v>0</v>
      </c>
      <c r="AA25" s="50">
        <v>0</v>
      </c>
      <c r="AB25" s="4">
        <v>0</v>
      </c>
      <c r="AC25" s="51">
        <v>0</v>
      </c>
      <c r="AD25" s="43">
        <v>0</v>
      </c>
      <c r="AE25" s="11">
        <v>0</v>
      </c>
      <c r="AF25" s="44">
        <v>0</v>
      </c>
      <c r="AG25" s="50">
        <v>0</v>
      </c>
      <c r="AH25" s="4">
        <v>0</v>
      </c>
      <c r="AI25" s="51">
        <v>0</v>
      </c>
      <c r="AJ25" s="43">
        <v>0</v>
      </c>
      <c r="AK25" s="11">
        <v>0</v>
      </c>
      <c r="AL25" s="44">
        <v>0</v>
      </c>
      <c r="AM25" s="43">
        <v>0</v>
      </c>
      <c r="AN25" s="11">
        <v>0</v>
      </c>
      <c r="AO25" s="44">
        <v>0</v>
      </c>
      <c r="AP25" s="43">
        <v>0</v>
      </c>
      <c r="AQ25" s="11">
        <v>0</v>
      </c>
      <c r="AR25" s="44">
        <v>0</v>
      </c>
      <c r="AS25" s="43">
        <v>0</v>
      </c>
      <c r="AT25" s="11">
        <v>0</v>
      </c>
      <c r="AU25" s="44">
        <v>0</v>
      </c>
      <c r="AV25" s="43">
        <v>0</v>
      </c>
      <c r="AW25" s="11">
        <v>0</v>
      </c>
      <c r="AX25" s="44">
        <v>0</v>
      </c>
      <c r="AY25" s="43">
        <v>0</v>
      </c>
      <c r="AZ25" s="11">
        <v>0</v>
      </c>
      <c r="BA25" s="44">
        <v>0</v>
      </c>
      <c r="BB25" s="43">
        <v>0</v>
      </c>
      <c r="BC25" s="11">
        <v>0</v>
      </c>
      <c r="BD25" s="44">
        <v>0</v>
      </c>
      <c r="BE25" s="50">
        <v>0</v>
      </c>
      <c r="BF25" s="4">
        <v>0</v>
      </c>
      <c r="BG25" s="51">
        <f t="shared" si="7"/>
        <v>0</v>
      </c>
      <c r="BH25" s="50">
        <v>0</v>
      </c>
      <c r="BI25" s="4">
        <v>0</v>
      </c>
      <c r="BJ25" s="51">
        <v>0</v>
      </c>
      <c r="BK25" s="43">
        <v>0</v>
      </c>
      <c r="BL25" s="11">
        <v>0</v>
      </c>
      <c r="BM25" s="44">
        <v>0</v>
      </c>
      <c r="BN25" s="43">
        <v>0</v>
      </c>
      <c r="BO25" s="11">
        <v>0</v>
      </c>
      <c r="BP25" s="44">
        <v>0</v>
      </c>
      <c r="BQ25" s="43">
        <v>0</v>
      </c>
      <c r="BR25" s="11">
        <v>0</v>
      </c>
      <c r="BS25" s="44">
        <v>0</v>
      </c>
      <c r="BT25" s="43">
        <v>0</v>
      </c>
      <c r="BU25" s="11">
        <v>0</v>
      </c>
      <c r="BV25" s="44">
        <v>0</v>
      </c>
      <c r="BW25" s="43">
        <v>0</v>
      </c>
      <c r="BX25" s="11">
        <v>0</v>
      </c>
      <c r="BY25" s="44">
        <v>0</v>
      </c>
      <c r="BZ25" s="43">
        <v>0</v>
      </c>
      <c r="CA25" s="11">
        <v>0</v>
      </c>
      <c r="CB25" s="44">
        <v>0</v>
      </c>
      <c r="CC25" s="43">
        <v>0</v>
      </c>
      <c r="CD25" s="11">
        <v>0</v>
      </c>
      <c r="CE25" s="44">
        <v>0</v>
      </c>
      <c r="CF25" s="43">
        <v>0</v>
      </c>
      <c r="CG25" s="11">
        <v>0</v>
      </c>
      <c r="CH25" s="44">
        <v>0</v>
      </c>
      <c r="CI25" s="43">
        <v>0</v>
      </c>
      <c r="CJ25" s="11">
        <v>0</v>
      </c>
      <c r="CK25" s="44">
        <v>0</v>
      </c>
      <c r="CL25" s="43">
        <v>0</v>
      </c>
      <c r="CM25" s="11">
        <v>0</v>
      </c>
      <c r="CN25" s="44">
        <v>0</v>
      </c>
      <c r="CO25" s="43">
        <v>0</v>
      </c>
      <c r="CP25" s="11">
        <v>0</v>
      </c>
      <c r="CQ25" s="44">
        <v>0</v>
      </c>
      <c r="CR25" s="43">
        <v>0</v>
      </c>
      <c r="CS25" s="11">
        <v>0</v>
      </c>
      <c r="CT25" s="44">
        <v>0</v>
      </c>
      <c r="CU25" s="43">
        <v>0</v>
      </c>
      <c r="CV25" s="11">
        <v>0</v>
      </c>
      <c r="CW25" s="44">
        <v>0</v>
      </c>
      <c r="CX25" s="43">
        <v>0</v>
      </c>
      <c r="CY25" s="11">
        <v>0</v>
      </c>
      <c r="CZ25" s="44">
        <v>0</v>
      </c>
      <c r="DA25" s="45">
        <v>3133</v>
      </c>
      <c r="DB25" s="12">
        <v>12660</v>
      </c>
      <c r="DC25" s="44">
        <f t="shared" si="9"/>
        <v>4040.8554101500158</v>
      </c>
      <c r="DD25" s="6">
        <f t="shared" si="2"/>
        <v>3133</v>
      </c>
      <c r="DE25" s="13">
        <f t="shared" si="3"/>
        <v>12660</v>
      </c>
      <c r="DF25" s="1"/>
      <c r="DG25" s="2"/>
      <c r="DH25" s="1"/>
      <c r="DI25" s="1"/>
      <c r="DJ25" s="1"/>
      <c r="DK25" s="2"/>
      <c r="DL25" s="1"/>
      <c r="DM25" s="1"/>
      <c r="DN25" s="1"/>
    </row>
    <row r="26" spans="1:193" x14ac:dyDescent="0.25">
      <c r="A26" s="56">
        <v>2010</v>
      </c>
      <c r="B26" s="72" t="s">
        <v>12</v>
      </c>
      <c r="C26" s="43">
        <v>0</v>
      </c>
      <c r="D26" s="11">
        <v>0</v>
      </c>
      <c r="E26" s="44">
        <v>0</v>
      </c>
      <c r="F26" s="43">
        <v>0</v>
      </c>
      <c r="G26" s="11">
        <v>0</v>
      </c>
      <c r="H26" s="44">
        <v>0</v>
      </c>
      <c r="I26" s="43">
        <v>0</v>
      </c>
      <c r="J26" s="11">
        <v>0</v>
      </c>
      <c r="K26" s="44">
        <v>0</v>
      </c>
      <c r="L26" s="43">
        <v>0</v>
      </c>
      <c r="M26" s="11">
        <v>0</v>
      </c>
      <c r="N26" s="44">
        <v>0</v>
      </c>
      <c r="O26" s="43">
        <v>0</v>
      </c>
      <c r="P26" s="11">
        <v>0</v>
      </c>
      <c r="Q26" s="44">
        <v>0</v>
      </c>
      <c r="R26" s="43">
        <v>0</v>
      </c>
      <c r="S26" s="11">
        <v>0</v>
      </c>
      <c r="T26" s="44">
        <v>0</v>
      </c>
      <c r="U26" s="43">
        <v>0</v>
      </c>
      <c r="V26" s="11">
        <v>0</v>
      </c>
      <c r="W26" s="44">
        <v>0</v>
      </c>
      <c r="X26" s="50">
        <v>0</v>
      </c>
      <c r="Y26" s="4">
        <v>0</v>
      </c>
      <c r="Z26" s="51">
        <v>0</v>
      </c>
      <c r="AA26" s="50">
        <v>0</v>
      </c>
      <c r="AB26" s="4">
        <v>0</v>
      </c>
      <c r="AC26" s="51">
        <v>0</v>
      </c>
      <c r="AD26" s="45">
        <v>21</v>
      </c>
      <c r="AE26" s="12">
        <v>124</v>
      </c>
      <c r="AF26" s="44">
        <f>AE26/AD26*1000</f>
        <v>5904.7619047619055</v>
      </c>
      <c r="AG26" s="50">
        <v>0</v>
      </c>
      <c r="AH26" s="4">
        <v>0</v>
      </c>
      <c r="AI26" s="51">
        <v>0</v>
      </c>
      <c r="AJ26" s="43">
        <v>0</v>
      </c>
      <c r="AK26" s="11">
        <v>0</v>
      </c>
      <c r="AL26" s="44">
        <v>0</v>
      </c>
      <c r="AM26" s="43">
        <v>0</v>
      </c>
      <c r="AN26" s="11">
        <v>0</v>
      </c>
      <c r="AO26" s="44">
        <v>0</v>
      </c>
      <c r="AP26" s="43">
        <v>0</v>
      </c>
      <c r="AQ26" s="11">
        <v>0</v>
      </c>
      <c r="AR26" s="44">
        <v>0</v>
      </c>
      <c r="AS26" s="43">
        <v>0</v>
      </c>
      <c r="AT26" s="11">
        <v>0</v>
      </c>
      <c r="AU26" s="44">
        <v>0</v>
      </c>
      <c r="AV26" s="43">
        <v>0</v>
      </c>
      <c r="AW26" s="11">
        <v>0</v>
      </c>
      <c r="AX26" s="44">
        <v>0</v>
      </c>
      <c r="AY26" s="43">
        <v>0</v>
      </c>
      <c r="AZ26" s="11">
        <v>0</v>
      </c>
      <c r="BA26" s="44">
        <v>0</v>
      </c>
      <c r="BB26" s="45">
        <v>7</v>
      </c>
      <c r="BC26" s="12">
        <v>32</v>
      </c>
      <c r="BD26" s="44">
        <f>BC26/BB26*1000</f>
        <v>4571.4285714285716</v>
      </c>
      <c r="BE26" s="50">
        <v>0</v>
      </c>
      <c r="BF26" s="4">
        <v>0</v>
      </c>
      <c r="BG26" s="51">
        <f t="shared" si="7"/>
        <v>0</v>
      </c>
      <c r="BH26" s="50">
        <v>0</v>
      </c>
      <c r="BI26" s="4">
        <v>0</v>
      </c>
      <c r="BJ26" s="51">
        <v>0</v>
      </c>
      <c r="BK26" s="43">
        <v>0</v>
      </c>
      <c r="BL26" s="11">
        <v>0</v>
      </c>
      <c r="BM26" s="44">
        <v>0</v>
      </c>
      <c r="BN26" s="43">
        <v>0</v>
      </c>
      <c r="BO26" s="11">
        <v>0</v>
      </c>
      <c r="BP26" s="44">
        <v>0</v>
      </c>
      <c r="BQ26" s="43">
        <v>0</v>
      </c>
      <c r="BR26" s="11">
        <v>0</v>
      </c>
      <c r="BS26" s="44">
        <v>0</v>
      </c>
      <c r="BT26" s="43">
        <v>0</v>
      </c>
      <c r="BU26" s="11">
        <v>0</v>
      </c>
      <c r="BV26" s="44">
        <v>0</v>
      </c>
      <c r="BW26" s="43">
        <v>0</v>
      </c>
      <c r="BX26" s="11">
        <v>0</v>
      </c>
      <c r="BY26" s="44">
        <v>0</v>
      </c>
      <c r="BZ26" s="43">
        <v>0</v>
      </c>
      <c r="CA26" s="11">
        <v>0</v>
      </c>
      <c r="CB26" s="44">
        <v>0</v>
      </c>
      <c r="CC26" s="43">
        <v>0</v>
      </c>
      <c r="CD26" s="11">
        <v>0</v>
      </c>
      <c r="CE26" s="44">
        <v>0</v>
      </c>
      <c r="CF26" s="43">
        <v>0</v>
      </c>
      <c r="CG26" s="11">
        <v>0</v>
      </c>
      <c r="CH26" s="44">
        <v>0</v>
      </c>
      <c r="CI26" s="43">
        <v>0</v>
      </c>
      <c r="CJ26" s="11">
        <v>1</v>
      </c>
      <c r="CK26" s="44">
        <v>0</v>
      </c>
      <c r="CL26" s="43">
        <v>0</v>
      </c>
      <c r="CM26" s="11">
        <v>0</v>
      </c>
      <c r="CN26" s="44">
        <v>0</v>
      </c>
      <c r="CO26" s="43">
        <v>0</v>
      </c>
      <c r="CP26" s="11">
        <v>0</v>
      </c>
      <c r="CQ26" s="44">
        <v>0</v>
      </c>
      <c r="CR26" s="43">
        <v>0</v>
      </c>
      <c r="CS26" s="11">
        <v>0</v>
      </c>
      <c r="CT26" s="44">
        <v>0</v>
      </c>
      <c r="CU26" s="43">
        <v>0</v>
      </c>
      <c r="CV26" s="11">
        <v>0</v>
      </c>
      <c r="CW26" s="44">
        <v>0</v>
      </c>
      <c r="CX26" s="43">
        <v>0</v>
      </c>
      <c r="CY26" s="11">
        <v>0</v>
      </c>
      <c r="CZ26" s="44">
        <v>0</v>
      </c>
      <c r="DA26" s="45">
        <v>695</v>
      </c>
      <c r="DB26" s="12">
        <v>3064</v>
      </c>
      <c r="DC26" s="44">
        <f t="shared" si="9"/>
        <v>4408.6330935251799</v>
      </c>
      <c r="DD26" s="6">
        <f t="shared" si="2"/>
        <v>723</v>
      </c>
      <c r="DE26" s="13">
        <f t="shared" si="3"/>
        <v>3220</v>
      </c>
      <c r="DF26" s="1"/>
      <c r="DG26" s="2"/>
      <c r="DH26" s="1"/>
      <c r="DI26" s="1"/>
      <c r="DJ26" s="1"/>
      <c r="DK26" s="2"/>
      <c r="DL26" s="1"/>
      <c r="DM26" s="1"/>
      <c r="DN26" s="1"/>
    </row>
    <row r="27" spans="1:193" x14ac:dyDescent="0.25">
      <c r="A27" s="56">
        <v>2010</v>
      </c>
      <c r="B27" s="72" t="s">
        <v>13</v>
      </c>
      <c r="C27" s="43">
        <v>0</v>
      </c>
      <c r="D27" s="11">
        <v>0</v>
      </c>
      <c r="E27" s="44">
        <v>0</v>
      </c>
      <c r="F27" s="43">
        <v>0</v>
      </c>
      <c r="G27" s="11">
        <v>0</v>
      </c>
      <c r="H27" s="44">
        <v>0</v>
      </c>
      <c r="I27" s="43">
        <v>0</v>
      </c>
      <c r="J27" s="11">
        <v>0</v>
      </c>
      <c r="K27" s="44">
        <v>0</v>
      </c>
      <c r="L27" s="43">
        <v>0</v>
      </c>
      <c r="M27" s="11">
        <v>0</v>
      </c>
      <c r="N27" s="44">
        <v>0</v>
      </c>
      <c r="O27" s="43">
        <v>0</v>
      </c>
      <c r="P27" s="11">
        <v>0</v>
      </c>
      <c r="Q27" s="44">
        <v>0</v>
      </c>
      <c r="R27" s="43">
        <v>0</v>
      </c>
      <c r="S27" s="11">
        <v>0</v>
      </c>
      <c r="T27" s="44">
        <v>0</v>
      </c>
      <c r="U27" s="43">
        <v>0</v>
      </c>
      <c r="V27" s="11">
        <v>0</v>
      </c>
      <c r="W27" s="44">
        <v>0</v>
      </c>
      <c r="X27" s="50">
        <v>0</v>
      </c>
      <c r="Y27" s="4">
        <v>0</v>
      </c>
      <c r="Z27" s="51">
        <v>0</v>
      </c>
      <c r="AA27" s="50">
        <v>0</v>
      </c>
      <c r="AB27" s="4">
        <v>0</v>
      </c>
      <c r="AC27" s="51">
        <v>0</v>
      </c>
      <c r="AD27" s="43">
        <v>0</v>
      </c>
      <c r="AE27" s="11">
        <v>0</v>
      </c>
      <c r="AF27" s="44">
        <v>0</v>
      </c>
      <c r="AG27" s="50">
        <v>0</v>
      </c>
      <c r="AH27" s="4">
        <v>0</v>
      </c>
      <c r="AI27" s="51">
        <v>0</v>
      </c>
      <c r="AJ27" s="43">
        <v>0</v>
      </c>
      <c r="AK27" s="11">
        <v>0</v>
      </c>
      <c r="AL27" s="44">
        <v>0</v>
      </c>
      <c r="AM27" s="43">
        <v>0</v>
      </c>
      <c r="AN27" s="11">
        <v>0</v>
      </c>
      <c r="AO27" s="44">
        <v>0</v>
      </c>
      <c r="AP27" s="43">
        <v>0</v>
      </c>
      <c r="AQ27" s="11">
        <v>0</v>
      </c>
      <c r="AR27" s="44">
        <v>0</v>
      </c>
      <c r="AS27" s="43">
        <v>0</v>
      </c>
      <c r="AT27" s="11">
        <v>0</v>
      </c>
      <c r="AU27" s="44">
        <v>0</v>
      </c>
      <c r="AV27" s="43">
        <v>0</v>
      </c>
      <c r="AW27" s="11">
        <v>0</v>
      </c>
      <c r="AX27" s="44">
        <v>0</v>
      </c>
      <c r="AY27" s="43">
        <v>0</v>
      </c>
      <c r="AZ27" s="11">
        <v>0</v>
      </c>
      <c r="BA27" s="44">
        <v>0</v>
      </c>
      <c r="BB27" s="43">
        <v>0</v>
      </c>
      <c r="BC27" s="11">
        <v>0</v>
      </c>
      <c r="BD27" s="44">
        <v>0</v>
      </c>
      <c r="BE27" s="50">
        <v>0</v>
      </c>
      <c r="BF27" s="4">
        <v>0</v>
      </c>
      <c r="BG27" s="51">
        <f t="shared" si="7"/>
        <v>0</v>
      </c>
      <c r="BH27" s="50">
        <v>0</v>
      </c>
      <c r="BI27" s="4">
        <v>0</v>
      </c>
      <c r="BJ27" s="51">
        <v>0</v>
      </c>
      <c r="BK27" s="43">
        <v>0</v>
      </c>
      <c r="BL27" s="11">
        <v>0</v>
      </c>
      <c r="BM27" s="44">
        <v>0</v>
      </c>
      <c r="BN27" s="43">
        <v>0</v>
      </c>
      <c r="BO27" s="11">
        <v>0</v>
      </c>
      <c r="BP27" s="44">
        <v>0</v>
      </c>
      <c r="BQ27" s="43">
        <v>0</v>
      </c>
      <c r="BR27" s="11">
        <v>0</v>
      </c>
      <c r="BS27" s="44">
        <v>0</v>
      </c>
      <c r="BT27" s="43">
        <v>0</v>
      </c>
      <c r="BU27" s="11">
        <v>0</v>
      </c>
      <c r="BV27" s="44">
        <v>0</v>
      </c>
      <c r="BW27" s="43">
        <v>0</v>
      </c>
      <c r="BX27" s="11">
        <v>0</v>
      </c>
      <c r="BY27" s="44">
        <v>0</v>
      </c>
      <c r="BZ27" s="43">
        <v>0</v>
      </c>
      <c r="CA27" s="11">
        <v>0</v>
      </c>
      <c r="CB27" s="44">
        <v>0</v>
      </c>
      <c r="CC27" s="43">
        <v>0</v>
      </c>
      <c r="CD27" s="11">
        <v>0</v>
      </c>
      <c r="CE27" s="44">
        <v>0</v>
      </c>
      <c r="CF27" s="43">
        <v>0</v>
      </c>
      <c r="CG27" s="11">
        <v>0</v>
      </c>
      <c r="CH27" s="44">
        <v>0</v>
      </c>
      <c r="CI27" s="43">
        <v>0</v>
      </c>
      <c r="CJ27" s="11">
        <v>0</v>
      </c>
      <c r="CK27" s="44">
        <v>0</v>
      </c>
      <c r="CL27" s="43">
        <v>0</v>
      </c>
      <c r="CM27" s="11">
        <v>0</v>
      </c>
      <c r="CN27" s="44">
        <v>0</v>
      </c>
      <c r="CO27" s="43">
        <v>0</v>
      </c>
      <c r="CP27" s="11">
        <v>0</v>
      </c>
      <c r="CQ27" s="44">
        <v>0</v>
      </c>
      <c r="CR27" s="43">
        <v>0</v>
      </c>
      <c r="CS27" s="11">
        <v>0</v>
      </c>
      <c r="CT27" s="44">
        <v>0</v>
      </c>
      <c r="CU27" s="43">
        <v>0</v>
      </c>
      <c r="CV27" s="11">
        <v>0</v>
      </c>
      <c r="CW27" s="44">
        <v>0</v>
      </c>
      <c r="CX27" s="45">
        <v>187</v>
      </c>
      <c r="CY27" s="12">
        <v>347</v>
      </c>
      <c r="CZ27" s="44">
        <f t="shared" si="8"/>
        <v>1855.6149732620322</v>
      </c>
      <c r="DA27" s="45">
        <v>1144</v>
      </c>
      <c r="DB27" s="12">
        <v>5262</v>
      </c>
      <c r="DC27" s="44">
        <f t="shared" si="9"/>
        <v>4599.6503496503501</v>
      </c>
      <c r="DD27" s="6">
        <f t="shared" si="2"/>
        <v>1331</v>
      </c>
      <c r="DE27" s="13">
        <f t="shared" si="3"/>
        <v>5609</v>
      </c>
      <c r="DF27" s="1"/>
      <c r="DG27" s="2"/>
      <c r="DH27" s="1"/>
      <c r="DI27" s="1"/>
      <c r="DJ27" s="1"/>
      <c r="DK27" s="2"/>
      <c r="DL27" s="1"/>
      <c r="DM27" s="1"/>
      <c r="DN27" s="1"/>
    </row>
    <row r="28" spans="1:193" x14ac:dyDescent="0.25">
      <c r="A28" s="56">
        <v>2010</v>
      </c>
      <c r="B28" s="72" t="s">
        <v>14</v>
      </c>
      <c r="C28" s="43">
        <v>0</v>
      </c>
      <c r="D28" s="11">
        <v>0</v>
      </c>
      <c r="E28" s="44">
        <v>0</v>
      </c>
      <c r="F28" s="43">
        <v>0</v>
      </c>
      <c r="G28" s="11">
        <v>0</v>
      </c>
      <c r="H28" s="44">
        <v>0</v>
      </c>
      <c r="I28" s="43">
        <v>0</v>
      </c>
      <c r="J28" s="11">
        <v>0</v>
      </c>
      <c r="K28" s="44">
        <v>0</v>
      </c>
      <c r="L28" s="43">
        <v>0</v>
      </c>
      <c r="M28" s="11">
        <v>0</v>
      </c>
      <c r="N28" s="44">
        <v>0</v>
      </c>
      <c r="O28" s="43">
        <v>0</v>
      </c>
      <c r="P28" s="11">
        <v>0</v>
      </c>
      <c r="Q28" s="44">
        <v>0</v>
      </c>
      <c r="R28" s="43">
        <v>0</v>
      </c>
      <c r="S28" s="11">
        <v>0</v>
      </c>
      <c r="T28" s="44">
        <v>0</v>
      </c>
      <c r="U28" s="43">
        <v>0</v>
      </c>
      <c r="V28" s="11">
        <v>0</v>
      </c>
      <c r="W28" s="44">
        <v>0</v>
      </c>
      <c r="X28" s="50">
        <v>0</v>
      </c>
      <c r="Y28" s="4">
        <v>0</v>
      </c>
      <c r="Z28" s="51">
        <v>0</v>
      </c>
      <c r="AA28" s="50">
        <v>0</v>
      </c>
      <c r="AB28" s="4">
        <v>0</v>
      </c>
      <c r="AC28" s="51">
        <v>0</v>
      </c>
      <c r="AD28" s="43">
        <v>0</v>
      </c>
      <c r="AE28" s="11">
        <v>0</v>
      </c>
      <c r="AF28" s="44">
        <v>0</v>
      </c>
      <c r="AG28" s="50">
        <v>0</v>
      </c>
      <c r="AH28" s="4">
        <v>0</v>
      </c>
      <c r="AI28" s="51">
        <v>0</v>
      </c>
      <c r="AJ28" s="43">
        <v>0</v>
      </c>
      <c r="AK28" s="11">
        <v>0</v>
      </c>
      <c r="AL28" s="44">
        <v>0</v>
      </c>
      <c r="AM28" s="43">
        <v>0</v>
      </c>
      <c r="AN28" s="11">
        <v>0</v>
      </c>
      <c r="AO28" s="44">
        <v>0</v>
      </c>
      <c r="AP28" s="43">
        <v>0</v>
      </c>
      <c r="AQ28" s="11">
        <v>17</v>
      </c>
      <c r="AR28" s="44">
        <v>0</v>
      </c>
      <c r="AS28" s="43">
        <v>0</v>
      </c>
      <c r="AT28" s="11">
        <v>0</v>
      </c>
      <c r="AU28" s="44">
        <v>0</v>
      </c>
      <c r="AV28" s="43">
        <v>0</v>
      </c>
      <c r="AW28" s="11">
        <v>0</v>
      </c>
      <c r="AX28" s="44">
        <v>0</v>
      </c>
      <c r="AY28" s="43">
        <v>0</v>
      </c>
      <c r="AZ28" s="11">
        <v>0</v>
      </c>
      <c r="BA28" s="44">
        <v>0</v>
      </c>
      <c r="BB28" s="43">
        <v>0</v>
      </c>
      <c r="BC28" s="11">
        <v>0</v>
      </c>
      <c r="BD28" s="44">
        <v>0</v>
      </c>
      <c r="BE28" s="50">
        <v>0</v>
      </c>
      <c r="BF28" s="4">
        <v>0</v>
      </c>
      <c r="BG28" s="51">
        <f t="shared" si="7"/>
        <v>0</v>
      </c>
      <c r="BH28" s="50">
        <v>0</v>
      </c>
      <c r="BI28" s="4">
        <v>0</v>
      </c>
      <c r="BJ28" s="51">
        <v>0</v>
      </c>
      <c r="BK28" s="43">
        <v>0</v>
      </c>
      <c r="BL28" s="11">
        <v>0</v>
      </c>
      <c r="BM28" s="44">
        <v>0</v>
      </c>
      <c r="BN28" s="43">
        <v>0</v>
      </c>
      <c r="BO28" s="11">
        <v>1</v>
      </c>
      <c r="BP28" s="44">
        <v>0</v>
      </c>
      <c r="BQ28" s="43">
        <v>0</v>
      </c>
      <c r="BR28" s="11">
        <v>0</v>
      </c>
      <c r="BS28" s="44">
        <v>0</v>
      </c>
      <c r="BT28" s="43">
        <v>0</v>
      </c>
      <c r="BU28" s="11">
        <v>0</v>
      </c>
      <c r="BV28" s="44">
        <v>0</v>
      </c>
      <c r="BW28" s="43">
        <v>0</v>
      </c>
      <c r="BX28" s="11">
        <v>0</v>
      </c>
      <c r="BY28" s="44">
        <v>0</v>
      </c>
      <c r="BZ28" s="43">
        <v>0</v>
      </c>
      <c r="CA28" s="11">
        <v>0</v>
      </c>
      <c r="CB28" s="44">
        <v>0</v>
      </c>
      <c r="CC28" s="43">
        <v>0</v>
      </c>
      <c r="CD28" s="11">
        <v>0</v>
      </c>
      <c r="CE28" s="44">
        <v>0</v>
      </c>
      <c r="CF28" s="43">
        <v>0</v>
      </c>
      <c r="CG28" s="11">
        <v>0</v>
      </c>
      <c r="CH28" s="44">
        <v>0</v>
      </c>
      <c r="CI28" s="43">
        <v>0</v>
      </c>
      <c r="CJ28" s="11">
        <v>0</v>
      </c>
      <c r="CK28" s="44">
        <v>0</v>
      </c>
      <c r="CL28" s="43">
        <v>0</v>
      </c>
      <c r="CM28" s="11">
        <v>0</v>
      </c>
      <c r="CN28" s="44">
        <v>0</v>
      </c>
      <c r="CO28" s="43">
        <v>0</v>
      </c>
      <c r="CP28" s="11">
        <v>0</v>
      </c>
      <c r="CQ28" s="44">
        <v>0</v>
      </c>
      <c r="CR28" s="43">
        <v>0</v>
      </c>
      <c r="CS28" s="11">
        <v>0</v>
      </c>
      <c r="CT28" s="44">
        <v>0</v>
      </c>
      <c r="CU28" s="43">
        <v>0</v>
      </c>
      <c r="CV28" s="11">
        <v>0</v>
      </c>
      <c r="CW28" s="44">
        <v>0</v>
      </c>
      <c r="CX28" s="45">
        <v>748</v>
      </c>
      <c r="CY28" s="12">
        <v>3541</v>
      </c>
      <c r="CZ28" s="44">
        <f t="shared" si="8"/>
        <v>4733.9572192513369</v>
      </c>
      <c r="DA28" s="45">
        <v>676</v>
      </c>
      <c r="DB28" s="12">
        <v>3297</v>
      </c>
      <c r="DC28" s="44">
        <f t="shared" si="9"/>
        <v>4877.2189349112423</v>
      </c>
      <c r="DD28" s="6">
        <f t="shared" si="2"/>
        <v>1424</v>
      </c>
      <c r="DE28" s="13">
        <f t="shared" si="3"/>
        <v>6839</v>
      </c>
      <c r="DF28" s="1"/>
      <c r="DG28" s="2"/>
      <c r="DH28" s="1"/>
      <c r="DI28" s="1"/>
      <c r="DJ28" s="1"/>
      <c r="DK28" s="2"/>
      <c r="DL28" s="1"/>
      <c r="DM28" s="1"/>
      <c r="DN28" s="1"/>
    </row>
    <row r="29" spans="1:193" x14ac:dyDescent="0.25">
      <c r="A29" s="56">
        <v>2010</v>
      </c>
      <c r="B29" s="72" t="s">
        <v>15</v>
      </c>
      <c r="C29" s="43">
        <v>0</v>
      </c>
      <c r="D29" s="11">
        <v>0</v>
      </c>
      <c r="E29" s="44">
        <v>0</v>
      </c>
      <c r="F29" s="43">
        <v>0</v>
      </c>
      <c r="G29" s="11">
        <v>0</v>
      </c>
      <c r="H29" s="44">
        <v>0</v>
      </c>
      <c r="I29" s="43">
        <v>0</v>
      </c>
      <c r="J29" s="11">
        <v>0</v>
      </c>
      <c r="K29" s="44">
        <v>0</v>
      </c>
      <c r="L29" s="43">
        <v>0</v>
      </c>
      <c r="M29" s="11">
        <v>0</v>
      </c>
      <c r="N29" s="44">
        <v>0</v>
      </c>
      <c r="O29" s="43">
        <v>0</v>
      </c>
      <c r="P29" s="11">
        <v>0</v>
      </c>
      <c r="Q29" s="44">
        <v>0</v>
      </c>
      <c r="R29" s="43">
        <v>0</v>
      </c>
      <c r="S29" s="11">
        <v>0</v>
      </c>
      <c r="T29" s="44">
        <v>0</v>
      </c>
      <c r="U29" s="43">
        <v>0</v>
      </c>
      <c r="V29" s="11">
        <v>0</v>
      </c>
      <c r="W29" s="44">
        <v>0</v>
      </c>
      <c r="X29" s="50">
        <v>0</v>
      </c>
      <c r="Y29" s="4">
        <v>0</v>
      </c>
      <c r="Z29" s="51">
        <v>0</v>
      </c>
      <c r="AA29" s="43">
        <v>0</v>
      </c>
      <c r="AB29" s="11">
        <v>0</v>
      </c>
      <c r="AC29" s="44">
        <v>0</v>
      </c>
      <c r="AD29" s="43">
        <v>0</v>
      </c>
      <c r="AE29" s="11">
        <v>0</v>
      </c>
      <c r="AF29" s="44">
        <v>0</v>
      </c>
      <c r="AG29" s="50">
        <v>0</v>
      </c>
      <c r="AH29" s="4">
        <v>0</v>
      </c>
      <c r="AI29" s="51">
        <v>0</v>
      </c>
      <c r="AJ29" s="43">
        <v>0</v>
      </c>
      <c r="AK29" s="11">
        <v>0</v>
      </c>
      <c r="AL29" s="44">
        <v>0</v>
      </c>
      <c r="AM29" s="43">
        <v>0</v>
      </c>
      <c r="AN29" s="11">
        <v>0</v>
      </c>
      <c r="AO29" s="44">
        <v>0</v>
      </c>
      <c r="AP29" s="43">
        <v>0</v>
      </c>
      <c r="AQ29" s="11">
        <v>0</v>
      </c>
      <c r="AR29" s="44">
        <v>0</v>
      </c>
      <c r="AS29" s="43">
        <v>0</v>
      </c>
      <c r="AT29" s="11">
        <v>0</v>
      </c>
      <c r="AU29" s="44">
        <v>0</v>
      </c>
      <c r="AV29" s="43">
        <v>0</v>
      </c>
      <c r="AW29" s="11">
        <v>0</v>
      </c>
      <c r="AX29" s="44">
        <v>0</v>
      </c>
      <c r="AY29" s="43">
        <v>0</v>
      </c>
      <c r="AZ29" s="11">
        <v>0</v>
      </c>
      <c r="BA29" s="44">
        <v>0</v>
      </c>
      <c r="BB29" s="43">
        <v>0</v>
      </c>
      <c r="BC29" s="11">
        <v>0</v>
      </c>
      <c r="BD29" s="44">
        <v>0</v>
      </c>
      <c r="BE29" s="50">
        <v>0</v>
      </c>
      <c r="BF29" s="4">
        <v>0</v>
      </c>
      <c r="BG29" s="51">
        <f t="shared" si="7"/>
        <v>0</v>
      </c>
      <c r="BH29" s="50">
        <v>0</v>
      </c>
      <c r="BI29" s="4">
        <v>0</v>
      </c>
      <c r="BJ29" s="51">
        <v>0</v>
      </c>
      <c r="BK29" s="43">
        <v>0</v>
      </c>
      <c r="BL29" s="11">
        <v>0</v>
      </c>
      <c r="BM29" s="44">
        <v>0</v>
      </c>
      <c r="BN29" s="43">
        <v>0</v>
      </c>
      <c r="BO29" s="11">
        <v>0</v>
      </c>
      <c r="BP29" s="44">
        <v>0</v>
      </c>
      <c r="BQ29" s="43">
        <v>0</v>
      </c>
      <c r="BR29" s="11">
        <v>0</v>
      </c>
      <c r="BS29" s="44">
        <v>0</v>
      </c>
      <c r="BT29" s="43">
        <v>0</v>
      </c>
      <c r="BU29" s="11">
        <v>0</v>
      </c>
      <c r="BV29" s="44">
        <v>0</v>
      </c>
      <c r="BW29" s="43">
        <v>0</v>
      </c>
      <c r="BX29" s="11">
        <v>0</v>
      </c>
      <c r="BY29" s="44">
        <v>0</v>
      </c>
      <c r="BZ29" s="43">
        <v>0</v>
      </c>
      <c r="CA29" s="11">
        <v>0</v>
      </c>
      <c r="CB29" s="44">
        <v>0</v>
      </c>
      <c r="CC29" s="43">
        <v>0</v>
      </c>
      <c r="CD29" s="11">
        <v>0</v>
      </c>
      <c r="CE29" s="44">
        <v>0</v>
      </c>
      <c r="CF29" s="43">
        <v>0</v>
      </c>
      <c r="CG29" s="11">
        <v>0</v>
      </c>
      <c r="CH29" s="44">
        <v>0</v>
      </c>
      <c r="CI29" s="43">
        <v>0</v>
      </c>
      <c r="CJ29" s="11">
        <v>0</v>
      </c>
      <c r="CK29" s="44">
        <v>0</v>
      </c>
      <c r="CL29" s="43">
        <v>0</v>
      </c>
      <c r="CM29" s="11">
        <v>0</v>
      </c>
      <c r="CN29" s="44">
        <v>0</v>
      </c>
      <c r="CO29" s="43">
        <v>0</v>
      </c>
      <c r="CP29" s="11">
        <v>0</v>
      </c>
      <c r="CQ29" s="44">
        <v>0</v>
      </c>
      <c r="CR29" s="43">
        <v>0</v>
      </c>
      <c r="CS29" s="11">
        <v>0</v>
      </c>
      <c r="CT29" s="44">
        <v>0</v>
      </c>
      <c r="CU29" s="43">
        <v>0</v>
      </c>
      <c r="CV29" s="11">
        <v>0</v>
      </c>
      <c r="CW29" s="44">
        <v>0</v>
      </c>
      <c r="CX29" s="45">
        <v>74</v>
      </c>
      <c r="CY29" s="12">
        <v>370</v>
      </c>
      <c r="CZ29" s="44">
        <f t="shared" si="8"/>
        <v>5000</v>
      </c>
      <c r="DA29" s="45">
        <v>238</v>
      </c>
      <c r="DB29" s="12">
        <v>1184</v>
      </c>
      <c r="DC29" s="44">
        <f t="shared" si="9"/>
        <v>4974.7899159663866</v>
      </c>
      <c r="DD29" s="6">
        <f t="shared" si="2"/>
        <v>312</v>
      </c>
      <c r="DE29" s="13">
        <f t="shared" si="3"/>
        <v>1554</v>
      </c>
      <c r="DF29" s="1"/>
      <c r="DG29" s="2"/>
      <c r="DH29" s="1"/>
      <c r="DI29" s="1"/>
      <c r="DJ29" s="1"/>
      <c r="DK29" s="2"/>
      <c r="DL29" s="1"/>
      <c r="DM29" s="1"/>
      <c r="DN29" s="1"/>
    </row>
    <row r="30" spans="1:193" x14ac:dyDescent="0.25">
      <c r="A30" s="56">
        <v>2010</v>
      </c>
      <c r="B30" s="72" t="s">
        <v>16</v>
      </c>
      <c r="C30" s="43">
        <v>0</v>
      </c>
      <c r="D30" s="11">
        <v>0</v>
      </c>
      <c r="E30" s="44">
        <v>0</v>
      </c>
      <c r="F30" s="43">
        <v>0</v>
      </c>
      <c r="G30" s="11">
        <v>0</v>
      </c>
      <c r="H30" s="44">
        <v>0</v>
      </c>
      <c r="I30" s="43">
        <v>0</v>
      </c>
      <c r="J30" s="11">
        <v>0</v>
      </c>
      <c r="K30" s="44">
        <v>0</v>
      </c>
      <c r="L30" s="43">
        <v>0</v>
      </c>
      <c r="M30" s="11">
        <v>0</v>
      </c>
      <c r="N30" s="44">
        <v>0</v>
      </c>
      <c r="O30" s="43">
        <v>0</v>
      </c>
      <c r="P30" s="11">
        <v>0</v>
      </c>
      <c r="Q30" s="44">
        <v>0</v>
      </c>
      <c r="R30" s="43">
        <v>0</v>
      </c>
      <c r="S30" s="11">
        <v>0</v>
      </c>
      <c r="T30" s="44">
        <v>0</v>
      </c>
      <c r="U30" s="43">
        <v>0</v>
      </c>
      <c r="V30" s="11">
        <v>0</v>
      </c>
      <c r="W30" s="44">
        <v>0</v>
      </c>
      <c r="X30" s="50">
        <v>0</v>
      </c>
      <c r="Y30" s="4">
        <v>0</v>
      </c>
      <c r="Z30" s="51">
        <v>0</v>
      </c>
      <c r="AA30" s="43">
        <v>0</v>
      </c>
      <c r="AB30" s="11">
        <v>7</v>
      </c>
      <c r="AC30" s="44">
        <v>0</v>
      </c>
      <c r="AD30" s="43">
        <v>0</v>
      </c>
      <c r="AE30" s="11">
        <v>7</v>
      </c>
      <c r="AF30" s="44">
        <v>0</v>
      </c>
      <c r="AG30" s="50">
        <v>0</v>
      </c>
      <c r="AH30" s="4">
        <v>0</v>
      </c>
      <c r="AI30" s="51">
        <v>0</v>
      </c>
      <c r="AJ30" s="43">
        <v>0</v>
      </c>
      <c r="AK30" s="11">
        <v>0</v>
      </c>
      <c r="AL30" s="44">
        <v>0</v>
      </c>
      <c r="AM30" s="43">
        <v>0</v>
      </c>
      <c r="AN30" s="11">
        <v>0</v>
      </c>
      <c r="AO30" s="44">
        <v>0</v>
      </c>
      <c r="AP30" s="43">
        <v>0</v>
      </c>
      <c r="AQ30" s="11">
        <v>0</v>
      </c>
      <c r="AR30" s="44">
        <v>0</v>
      </c>
      <c r="AS30" s="43">
        <v>0</v>
      </c>
      <c r="AT30" s="11">
        <v>0</v>
      </c>
      <c r="AU30" s="44">
        <v>0</v>
      </c>
      <c r="AV30" s="43">
        <v>0</v>
      </c>
      <c r="AW30" s="11">
        <v>0</v>
      </c>
      <c r="AX30" s="44">
        <v>0</v>
      </c>
      <c r="AY30" s="43">
        <v>0</v>
      </c>
      <c r="AZ30" s="11">
        <v>0</v>
      </c>
      <c r="BA30" s="44">
        <v>0</v>
      </c>
      <c r="BB30" s="43">
        <v>0</v>
      </c>
      <c r="BC30" s="11">
        <v>0</v>
      </c>
      <c r="BD30" s="44">
        <v>0</v>
      </c>
      <c r="BE30" s="50">
        <v>0</v>
      </c>
      <c r="BF30" s="4">
        <v>0</v>
      </c>
      <c r="BG30" s="51">
        <f t="shared" si="7"/>
        <v>0</v>
      </c>
      <c r="BH30" s="50">
        <v>0</v>
      </c>
      <c r="BI30" s="4">
        <v>0</v>
      </c>
      <c r="BJ30" s="51">
        <v>0</v>
      </c>
      <c r="BK30" s="45">
        <v>5</v>
      </c>
      <c r="BL30" s="12">
        <v>42</v>
      </c>
      <c r="BM30" s="44">
        <f>BL30/BK30*1000</f>
        <v>8400</v>
      </c>
      <c r="BN30" s="43">
        <v>0</v>
      </c>
      <c r="BO30" s="11">
        <v>0</v>
      </c>
      <c r="BP30" s="44">
        <v>0</v>
      </c>
      <c r="BQ30" s="43">
        <v>0</v>
      </c>
      <c r="BR30" s="11">
        <v>0</v>
      </c>
      <c r="BS30" s="44">
        <v>0</v>
      </c>
      <c r="BT30" s="43">
        <v>0</v>
      </c>
      <c r="BU30" s="11">
        <v>0</v>
      </c>
      <c r="BV30" s="44">
        <v>0</v>
      </c>
      <c r="BW30" s="43">
        <v>0</v>
      </c>
      <c r="BX30" s="11">
        <v>0</v>
      </c>
      <c r="BY30" s="44">
        <v>0</v>
      </c>
      <c r="BZ30" s="43">
        <v>0</v>
      </c>
      <c r="CA30" s="11">
        <v>0</v>
      </c>
      <c r="CB30" s="44">
        <v>0</v>
      </c>
      <c r="CC30" s="43">
        <v>0</v>
      </c>
      <c r="CD30" s="11">
        <v>0</v>
      </c>
      <c r="CE30" s="44">
        <v>0</v>
      </c>
      <c r="CF30" s="43">
        <v>0</v>
      </c>
      <c r="CG30" s="11">
        <v>0</v>
      </c>
      <c r="CH30" s="44">
        <v>0</v>
      </c>
      <c r="CI30" s="43">
        <v>0</v>
      </c>
      <c r="CJ30" s="11">
        <v>0</v>
      </c>
      <c r="CK30" s="44">
        <v>0</v>
      </c>
      <c r="CL30" s="43">
        <v>0</v>
      </c>
      <c r="CM30" s="11">
        <v>0</v>
      </c>
      <c r="CN30" s="44">
        <v>0</v>
      </c>
      <c r="CO30" s="43">
        <v>0</v>
      </c>
      <c r="CP30" s="11">
        <v>0</v>
      </c>
      <c r="CQ30" s="44">
        <v>0</v>
      </c>
      <c r="CR30" s="43">
        <v>0</v>
      </c>
      <c r="CS30" s="11">
        <v>0</v>
      </c>
      <c r="CT30" s="44">
        <v>0</v>
      </c>
      <c r="CU30" s="43">
        <v>0</v>
      </c>
      <c r="CV30" s="11">
        <v>0</v>
      </c>
      <c r="CW30" s="44">
        <v>0</v>
      </c>
      <c r="CX30" s="43">
        <v>0</v>
      </c>
      <c r="CY30" s="11">
        <v>0</v>
      </c>
      <c r="CZ30" s="44">
        <v>0</v>
      </c>
      <c r="DA30" s="43">
        <v>0</v>
      </c>
      <c r="DB30" s="11">
        <v>0</v>
      </c>
      <c r="DC30" s="44">
        <v>0</v>
      </c>
      <c r="DD30" s="6">
        <f t="shared" si="2"/>
        <v>5</v>
      </c>
      <c r="DE30" s="13">
        <f t="shared" si="3"/>
        <v>49</v>
      </c>
      <c r="DF30" s="1"/>
      <c r="DG30" s="2"/>
      <c r="DH30" s="1"/>
      <c r="DI30" s="1"/>
      <c r="DJ30" s="1"/>
      <c r="DK30" s="2"/>
      <c r="DL30" s="1"/>
      <c r="DM30" s="1"/>
      <c r="DN30" s="1"/>
    </row>
    <row r="31" spans="1:193" ht="15.75" thickBot="1" x14ac:dyDescent="0.3">
      <c r="A31" s="73"/>
      <c r="B31" s="74" t="s">
        <v>17</v>
      </c>
      <c r="C31" s="65">
        <f>SUM(C19:C30)</f>
        <v>0</v>
      </c>
      <c r="D31" s="38">
        <f>SUM(D19:D30)</f>
        <v>0</v>
      </c>
      <c r="E31" s="66"/>
      <c r="F31" s="65">
        <f>SUM(F19:F30)</f>
        <v>0</v>
      </c>
      <c r="G31" s="38">
        <f>SUM(G19:G30)</f>
        <v>0</v>
      </c>
      <c r="H31" s="66"/>
      <c r="I31" s="65">
        <f>SUM(I19:I30)</f>
        <v>11012</v>
      </c>
      <c r="J31" s="38">
        <f>SUM(J19:J30)</f>
        <v>43508</v>
      </c>
      <c r="K31" s="66"/>
      <c r="L31" s="65">
        <f>SUM(L19:L30)</f>
        <v>0</v>
      </c>
      <c r="M31" s="38">
        <f>SUM(M19:M30)</f>
        <v>0</v>
      </c>
      <c r="N31" s="66"/>
      <c r="O31" s="65">
        <f>SUM(O19:O30)</f>
        <v>0</v>
      </c>
      <c r="P31" s="38">
        <f>SUM(P19:P30)</f>
        <v>0</v>
      </c>
      <c r="Q31" s="66"/>
      <c r="R31" s="65">
        <f>SUM(R19:R30)</f>
        <v>0</v>
      </c>
      <c r="S31" s="38">
        <f>SUM(S19:S30)</f>
        <v>0</v>
      </c>
      <c r="T31" s="66"/>
      <c r="U31" s="65">
        <f>SUM(U19:U30)</f>
        <v>0</v>
      </c>
      <c r="V31" s="38">
        <f>SUM(V19:V30)</f>
        <v>0</v>
      </c>
      <c r="W31" s="66"/>
      <c r="X31" s="65">
        <f>SUM(X19:X30)</f>
        <v>0</v>
      </c>
      <c r="Y31" s="38">
        <f>SUM(Y19:Y30)</f>
        <v>0</v>
      </c>
      <c r="Z31" s="66"/>
      <c r="AA31" s="65">
        <f>SUM(AA19:AA30)</f>
        <v>0</v>
      </c>
      <c r="AB31" s="38">
        <f>SUM(AB19:AB30)</f>
        <v>7</v>
      </c>
      <c r="AC31" s="66"/>
      <c r="AD31" s="65">
        <f>SUM(AD19:AD30)</f>
        <v>21</v>
      </c>
      <c r="AE31" s="38">
        <f>SUM(AE19:AE30)</f>
        <v>131</v>
      </c>
      <c r="AF31" s="66"/>
      <c r="AG31" s="65">
        <f>SUM(AG19:AG30)</f>
        <v>0</v>
      </c>
      <c r="AH31" s="38">
        <f>SUM(AH19:AH30)</f>
        <v>0</v>
      </c>
      <c r="AI31" s="66"/>
      <c r="AJ31" s="65">
        <f>SUM(AJ19:AJ30)</f>
        <v>0</v>
      </c>
      <c r="AK31" s="38">
        <f>SUM(AK19:AK30)</f>
        <v>0</v>
      </c>
      <c r="AL31" s="66"/>
      <c r="AM31" s="65">
        <f>SUM(AM19:AM30)</f>
        <v>0</v>
      </c>
      <c r="AN31" s="38">
        <f>SUM(AN19:AN30)</f>
        <v>0</v>
      </c>
      <c r="AO31" s="66"/>
      <c r="AP31" s="65">
        <f>SUM(AP19:AP30)</f>
        <v>0</v>
      </c>
      <c r="AQ31" s="38">
        <f>SUM(AQ19:AQ30)</f>
        <v>17</v>
      </c>
      <c r="AR31" s="66"/>
      <c r="AS31" s="65">
        <f>SUM(AS19:AS30)</f>
        <v>0</v>
      </c>
      <c r="AT31" s="38">
        <f>SUM(AT19:AT30)</f>
        <v>0</v>
      </c>
      <c r="AU31" s="66"/>
      <c r="AV31" s="65">
        <f>SUM(AV19:AV30)</f>
        <v>0</v>
      </c>
      <c r="AW31" s="38">
        <f>SUM(AW19:AW30)</f>
        <v>0</v>
      </c>
      <c r="AX31" s="66"/>
      <c r="AY31" s="65">
        <f>SUM(AY19:AY30)</f>
        <v>0</v>
      </c>
      <c r="AZ31" s="38">
        <f>SUM(AZ19:AZ30)</f>
        <v>0</v>
      </c>
      <c r="BA31" s="66"/>
      <c r="BB31" s="65">
        <f>SUM(BB19:BB30)</f>
        <v>7</v>
      </c>
      <c r="BC31" s="38">
        <f>SUM(BC19:BC30)</f>
        <v>32</v>
      </c>
      <c r="BD31" s="66"/>
      <c r="BE31" s="65">
        <f t="shared" ref="BE31:BF31" si="10">SUM(BE19:BE30)</f>
        <v>0</v>
      </c>
      <c r="BF31" s="38">
        <f t="shared" si="10"/>
        <v>0</v>
      </c>
      <c r="BG31" s="66"/>
      <c r="BH31" s="65">
        <f>SUM(BH19:BH30)</f>
        <v>0</v>
      </c>
      <c r="BI31" s="38">
        <f>SUM(BI19:BI30)</f>
        <v>0</v>
      </c>
      <c r="BJ31" s="66"/>
      <c r="BK31" s="65">
        <f>SUM(BK19:BK30)</f>
        <v>675</v>
      </c>
      <c r="BL31" s="38">
        <f>SUM(BL19:BL30)</f>
        <v>2801</v>
      </c>
      <c r="BM31" s="66"/>
      <c r="BN31" s="65">
        <f>SUM(BN19:BN30)</f>
        <v>60</v>
      </c>
      <c r="BO31" s="38">
        <f>SUM(BO19:BO30)</f>
        <v>202</v>
      </c>
      <c r="BP31" s="66"/>
      <c r="BQ31" s="65">
        <f>SUM(BQ19:BQ30)</f>
        <v>0</v>
      </c>
      <c r="BR31" s="38">
        <f>SUM(BR19:BR30)</f>
        <v>0</v>
      </c>
      <c r="BS31" s="66"/>
      <c r="BT31" s="65">
        <f>SUM(BT19:BT30)</f>
        <v>0</v>
      </c>
      <c r="BU31" s="38">
        <f>SUM(BU19:BU30)</f>
        <v>0</v>
      </c>
      <c r="BV31" s="66"/>
      <c r="BW31" s="65">
        <f>SUM(BW19:BW30)</f>
        <v>0</v>
      </c>
      <c r="BX31" s="38">
        <f>SUM(BX19:BX30)</f>
        <v>0</v>
      </c>
      <c r="BY31" s="66"/>
      <c r="BZ31" s="65">
        <f>SUM(BZ19:BZ30)</f>
        <v>0</v>
      </c>
      <c r="CA31" s="38">
        <f>SUM(CA19:CA30)</f>
        <v>0</v>
      </c>
      <c r="CB31" s="66"/>
      <c r="CC31" s="65">
        <f>SUM(CC19:CC30)</f>
        <v>0</v>
      </c>
      <c r="CD31" s="38">
        <f>SUM(CD19:CD30)</f>
        <v>0</v>
      </c>
      <c r="CE31" s="66"/>
      <c r="CF31" s="65">
        <v>0</v>
      </c>
      <c r="CG31" s="38">
        <v>0</v>
      </c>
      <c r="CH31" s="66"/>
      <c r="CI31" s="65">
        <f>SUM(CI19:CI30)</f>
        <v>0</v>
      </c>
      <c r="CJ31" s="38">
        <f>SUM(CJ19:CJ30)</f>
        <v>1</v>
      </c>
      <c r="CK31" s="66"/>
      <c r="CL31" s="65">
        <f>SUM(CL19:CL30)</f>
        <v>0</v>
      </c>
      <c r="CM31" s="38">
        <f>SUM(CM19:CM30)</f>
        <v>0</v>
      </c>
      <c r="CN31" s="66"/>
      <c r="CO31" s="65">
        <f>SUM(CO19:CO30)</f>
        <v>0</v>
      </c>
      <c r="CP31" s="38">
        <f>SUM(CP19:CP30)</f>
        <v>0</v>
      </c>
      <c r="CQ31" s="66"/>
      <c r="CR31" s="65">
        <f>SUM(CR19:CR30)</f>
        <v>0</v>
      </c>
      <c r="CS31" s="38">
        <f>SUM(CS19:CS30)</f>
        <v>0</v>
      </c>
      <c r="CT31" s="66"/>
      <c r="CU31" s="65">
        <f>SUM(CU19:CU30)</f>
        <v>0</v>
      </c>
      <c r="CV31" s="38">
        <f>SUM(CV19:CV30)</f>
        <v>0</v>
      </c>
      <c r="CW31" s="66"/>
      <c r="CX31" s="65">
        <f>SUM(CX19:CX30)</f>
        <v>5862</v>
      </c>
      <c r="CY31" s="38">
        <f>SUM(CY19:CY30)</f>
        <v>23874</v>
      </c>
      <c r="CZ31" s="66"/>
      <c r="DA31" s="65">
        <f>SUM(DA19:DA30)</f>
        <v>13101</v>
      </c>
      <c r="DB31" s="38">
        <f>SUM(DB19:DB30)</f>
        <v>54397</v>
      </c>
      <c r="DC31" s="66"/>
      <c r="DD31" s="39">
        <f t="shared" si="2"/>
        <v>30738</v>
      </c>
      <c r="DE31" s="40">
        <f t="shared" si="3"/>
        <v>124945</v>
      </c>
      <c r="DF31" s="1"/>
      <c r="DG31" s="2"/>
      <c r="DH31" s="1"/>
      <c r="DI31" s="1"/>
      <c r="DJ31" s="1"/>
      <c r="DK31" s="2"/>
      <c r="DL31" s="1"/>
      <c r="DM31" s="1"/>
      <c r="DN31" s="1"/>
      <c r="DS31" s="5"/>
      <c r="DX31" s="5"/>
      <c r="EC31" s="5"/>
      <c r="EH31" s="5"/>
      <c r="EM31" s="5"/>
      <c r="ER31" s="5"/>
      <c r="EW31" s="5"/>
      <c r="FB31" s="5"/>
      <c r="FG31" s="5"/>
      <c r="FL31" s="5"/>
      <c r="FQ31" s="5"/>
      <c r="FV31" s="5"/>
      <c r="GA31" s="5"/>
      <c r="GF31" s="5"/>
      <c r="GK31" s="5"/>
    </row>
    <row r="32" spans="1:193" x14ac:dyDescent="0.25">
      <c r="A32" s="56">
        <v>2011</v>
      </c>
      <c r="B32" s="72" t="s">
        <v>5</v>
      </c>
      <c r="C32" s="45">
        <v>15</v>
      </c>
      <c r="D32" s="12">
        <v>124</v>
      </c>
      <c r="E32" s="44">
        <f>D32/C32*1000</f>
        <v>8266.6666666666679</v>
      </c>
      <c r="F32" s="43">
        <v>0</v>
      </c>
      <c r="G32" s="11">
        <v>0</v>
      </c>
      <c r="H32" s="44">
        <v>0</v>
      </c>
      <c r="I32" s="43">
        <v>0</v>
      </c>
      <c r="J32" s="11">
        <v>0</v>
      </c>
      <c r="K32" s="44">
        <v>0</v>
      </c>
      <c r="L32" s="43">
        <v>0</v>
      </c>
      <c r="M32" s="11">
        <v>0</v>
      </c>
      <c r="N32" s="44">
        <v>0</v>
      </c>
      <c r="O32" s="43">
        <v>0</v>
      </c>
      <c r="P32" s="11">
        <v>0</v>
      </c>
      <c r="Q32" s="44">
        <v>0</v>
      </c>
      <c r="R32" s="43">
        <v>0</v>
      </c>
      <c r="S32" s="11">
        <v>0</v>
      </c>
      <c r="T32" s="44">
        <v>0</v>
      </c>
      <c r="U32" s="43">
        <v>0</v>
      </c>
      <c r="V32" s="11">
        <v>0</v>
      </c>
      <c r="W32" s="44">
        <v>0</v>
      </c>
      <c r="X32" s="43">
        <v>0</v>
      </c>
      <c r="Y32" s="11">
        <v>0</v>
      </c>
      <c r="Z32" s="44">
        <v>0</v>
      </c>
      <c r="AA32" s="43">
        <v>0</v>
      </c>
      <c r="AB32" s="11">
        <v>0</v>
      </c>
      <c r="AC32" s="44">
        <v>0</v>
      </c>
      <c r="AD32" s="43">
        <v>0</v>
      </c>
      <c r="AE32" s="11">
        <v>0</v>
      </c>
      <c r="AF32" s="44">
        <v>0</v>
      </c>
      <c r="AG32" s="43">
        <v>0</v>
      </c>
      <c r="AH32" s="11">
        <v>0</v>
      </c>
      <c r="AI32" s="44">
        <v>0</v>
      </c>
      <c r="AJ32" s="43">
        <v>0</v>
      </c>
      <c r="AK32" s="11">
        <v>0</v>
      </c>
      <c r="AL32" s="44">
        <v>0</v>
      </c>
      <c r="AM32" s="43">
        <v>0</v>
      </c>
      <c r="AN32" s="11">
        <v>0</v>
      </c>
      <c r="AO32" s="44">
        <v>0</v>
      </c>
      <c r="AP32" s="43">
        <v>0</v>
      </c>
      <c r="AQ32" s="11">
        <v>0</v>
      </c>
      <c r="AR32" s="44">
        <v>0</v>
      </c>
      <c r="AS32" s="43">
        <v>0</v>
      </c>
      <c r="AT32" s="11">
        <v>0</v>
      </c>
      <c r="AU32" s="44">
        <v>0</v>
      </c>
      <c r="AV32" s="43">
        <v>0</v>
      </c>
      <c r="AW32" s="11">
        <v>0</v>
      </c>
      <c r="AX32" s="44">
        <v>0</v>
      </c>
      <c r="AY32" s="43">
        <v>0</v>
      </c>
      <c r="AZ32" s="11">
        <v>0</v>
      </c>
      <c r="BA32" s="44">
        <v>0</v>
      </c>
      <c r="BB32" s="43">
        <v>0</v>
      </c>
      <c r="BC32" s="11">
        <v>0</v>
      </c>
      <c r="BD32" s="44">
        <v>0</v>
      </c>
      <c r="BE32" s="50">
        <v>0</v>
      </c>
      <c r="BF32" s="4">
        <v>0</v>
      </c>
      <c r="BG32" s="51">
        <f t="shared" ref="BG32:BG43" si="11">IF(BE32=0,0,BF32/BE32*1000)</f>
        <v>0</v>
      </c>
      <c r="BH32" s="50">
        <v>0</v>
      </c>
      <c r="BI32" s="4">
        <v>0</v>
      </c>
      <c r="BJ32" s="51">
        <v>0</v>
      </c>
      <c r="BK32" s="43">
        <v>0</v>
      </c>
      <c r="BL32" s="11">
        <v>0</v>
      </c>
      <c r="BM32" s="44">
        <v>0</v>
      </c>
      <c r="BN32" s="43">
        <v>0</v>
      </c>
      <c r="BO32" s="11">
        <v>0</v>
      </c>
      <c r="BP32" s="44">
        <v>0</v>
      </c>
      <c r="BQ32" s="43">
        <v>0</v>
      </c>
      <c r="BR32" s="11">
        <v>0</v>
      </c>
      <c r="BS32" s="44">
        <v>0</v>
      </c>
      <c r="BT32" s="43">
        <v>0</v>
      </c>
      <c r="BU32" s="11">
        <v>0</v>
      </c>
      <c r="BV32" s="44">
        <v>0</v>
      </c>
      <c r="BW32" s="43">
        <v>0</v>
      </c>
      <c r="BX32" s="11">
        <v>0</v>
      </c>
      <c r="BY32" s="44">
        <v>0</v>
      </c>
      <c r="BZ32" s="43">
        <v>0</v>
      </c>
      <c r="CA32" s="11">
        <v>0</v>
      </c>
      <c r="CB32" s="44">
        <v>0</v>
      </c>
      <c r="CC32" s="43">
        <v>0</v>
      </c>
      <c r="CD32" s="11">
        <v>0</v>
      </c>
      <c r="CE32" s="44">
        <v>0</v>
      </c>
      <c r="CF32" s="43">
        <v>0</v>
      </c>
      <c r="CG32" s="11">
        <v>0</v>
      </c>
      <c r="CH32" s="44">
        <v>0</v>
      </c>
      <c r="CI32" s="43">
        <v>0</v>
      </c>
      <c r="CJ32" s="11">
        <v>0</v>
      </c>
      <c r="CK32" s="44">
        <v>0</v>
      </c>
      <c r="CL32" s="43">
        <v>0</v>
      </c>
      <c r="CM32" s="11">
        <v>0</v>
      </c>
      <c r="CN32" s="44">
        <v>0</v>
      </c>
      <c r="CO32" s="43">
        <v>0</v>
      </c>
      <c r="CP32" s="11">
        <v>0</v>
      </c>
      <c r="CQ32" s="44">
        <v>0</v>
      </c>
      <c r="CR32" s="43">
        <v>0</v>
      </c>
      <c r="CS32" s="11">
        <v>0</v>
      </c>
      <c r="CT32" s="44">
        <v>0</v>
      </c>
      <c r="CU32" s="43">
        <v>0</v>
      </c>
      <c r="CV32" s="11">
        <v>0</v>
      </c>
      <c r="CW32" s="44">
        <v>0</v>
      </c>
      <c r="CX32" s="45">
        <v>1588</v>
      </c>
      <c r="CY32" s="12">
        <v>5958</v>
      </c>
      <c r="CZ32" s="44">
        <f t="shared" ref="CZ32:CZ43" si="12">CY32/CX32*1000</f>
        <v>3751.8891687657429</v>
      </c>
      <c r="DA32" s="43">
        <v>0</v>
      </c>
      <c r="DB32" s="11">
        <v>0</v>
      </c>
      <c r="DC32" s="44">
        <v>0</v>
      </c>
      <c r="DD32" s="6">
        <f t="shared" si="2"/>
        <v>1603</v>
      </c>
      <c r="DE32" s="13">
        <f t="shared" si="3"/>
        <v>6082</v>
      </c>
      <c r="DF32" s="1"/>
      <c r="DG32" s="2"/>
      <c r="DH32" s="1"/>
      <c r="DI32" s="1"/>
      <c r="DJ32" s="1"/>
      <c r="DK32" s="2"/>
      <c r="DL32" s="1"/>
      <c r="DM32" s="1"/>
      <c r="DN32" s="1"/>
    </row>
    <row r="33" spans="1:193" x14ac:dyDescent="0.25">
      <c r="A33" s="56">
        <v>2011</v>
      </c>
      <c r="B33" s="72" t="s">
        <v>6</v>
      </c>
      <c r="C33" s="43">
        <v>0</v>
      </c>
      <c r="D33" s="11">
        <v>0</v>
      </c>
      <c r="E33" s="44">
        <v>0</v>
      </c>
      <c r="F33" s="45">
        <v>27500</v>
      </c>
      <c r="G33" s="12">
        <v>115031</v>
      </c>
      <c r="H33" s="44">
        <f t="shared" ref="H33:H38" si="13">G33/F33*1000</f>
        <v>4182.9454545454546</v>
      </c>
      <c r="I33" s="43">
        <v>0</v>
      </c>
      <c r="J33" s="11">
        <v>0</v>
      </c>
      <c r="K33" s="44">
        <v>0</v>
      </c>
      <c r="L33" s="43">
        <v>0</v>
      </c>
      <c r="M33" s="11">
        <v>0</v>
      </c>
      <c r="N33" s="44">
        <v>0</v>
      </c>
      <c r="O33" s="43">
        <v>0</v>
      </c>
      <c r="P33" s="11">
        <v>0</v>
      </c>
      <c r="Q33" s="44">
        <v>0</v>
      </c>
      <c r="R33" s="43">
        <v>0</v>
      </c>
      <c r="S33" s="11">
        <v>0</v>
      </c>
      <c r="T33" s="44">
        <v>0</v>
      </c>
      <c r="U33" s="43">
        <v>0</v>
      </c>
      <c r="V33" s="11">
        <v>0</v>
      </c>
      <c r="W33" s="44">
        <v>0</v>
      </c>
      <c r="X33" s="50">
        <v>0</v>
      </c>
      <c r="Y33" s="4">
        <v>0</v>
      </c>
      <c r="Z33" s="51">
        <v>0</v>
      </c>
      <c r="AA33" s="50">
        <v>0</v>
      </c>
      <c r="AB33" s="4">
        <v>0</v>
      </c>
      <c r="AC33" s="51">
        <v>0</v>
      </c>
      <c r="AD33" s="45">
        <v>1</v>
      </c>
      <c r="AE33" s="12">
        <v>4</v>
      </c>
      <c r="AF33" s="44">
        <f>AE33/AD33*1000</f>
        <v>4000</v>
      </c>
      <c r="AG33" s="43">
        <v>0</v>
      </c>
      <c r="AH33" s="11">
        <v>0</v>
      </c>
      <c r="AI33" s="44">
        <v>0</v>
      </c>
      <c r="AJ33" s="43">
        <v>0</v>
      </c>
      <c r="AK33" s="11">
        <v>0</v>
      </c>
      <c r="AL33" s="44">
        <v>0</v>
      </c>
      <c r="AM33" s="43">
        <v>0</v>
      </c>
      <c r="AN33" s="11">
        <v>0</v>
      </c>
      <c r="AO33" s="44">
        <v>0</v>
      </c>
      <c r="AP33" s="43">
        <v>0</v>
      </c>
      <c r="AQ33" s="11">
        <v>0</v>
      </c>
      <c r="AR33" s="44">
        <v>0</v>
      </c>
      <c r="AS33" s="43">
        <v>0</v>
      </c>
      <c r="AT33" s="11">
        <v>0</v>
      </c>
      <c r="AU33" s="44">
        <v>0</v>
      </c>
      <c r="AV33" s="43">
        <v>0</v>
      </c>
      <c r="AW33" s="11">
        <v>0</v>
      </c>
      <c r="AX33" s="44">
        <v>0</v>
      </c>
      <c r="AY33" s="43">
        <v>0</v>
      </c>
      <c r="AZ33" s="11">
        <v>0</v>
      </c>
      <c r="BA33" s="44">
        <v>0</v>
      </c>
      <c r="BB33" s="43">
        <v>0</v>
      </c>
      <c r="BC33" s="11">
        <v>0</v>
      </c>
      <c r="BD33" s="44">
        <v>0</v>
      </c>
      <c r="BE33" s="50">
        <v>0</v>
      </c>
      <c r="BF33" s="4">
        <v>0</v>
      </c>
      <c r="BG33" s="51">
        <f t="shared" si="11"/>
        <v>0</v>
      </c>
      <c r="BH33" s="50">
        <v>0</v>
      </c>
      <c r="BI33" s="4">
        <v>0</v>
      </c>
      <c r="BJ33" s="51">
        <v>0</v>
      </c>
      <c r="BK33" s="43">
        <v>0</v>
      </c>
      <c r="BL33" s="11">
        <v>0</v>
      </c>
      <c r="BM33" s="44">
        <v>0</v>
      </c>
      <c r="BN33" s="43">
        <v>0</v>
      </c>
      <c r="BO33" s="11">
        <v>0</v>
      </c>
      <c r="BP33" s="44">
        <v>0</v>
      </c>
      <c r="BQ33" s="43">
        <v>0</v>
      </c>
      <c r="BR33" s="11">
        <v>0</v>
      </c>
      <c r="BS33" s="44">
        <v>0</v>
      </c>
      <c r="BT33" s="43">
        <v>0</v>
      </c>
      <c r="BU33" s="11">
        <v>0</v>
      </c>
      <c r="BV33" s="44">
        <v>0</v>
      </c>
      <c r="BW33" s="43">
        <v>0</v>
      </c>
      <c r="BX33" s="11">
        <v>0</v>
      </c>
      <c r="BY33" s="44">
        <v>0</v>
      </c>
      <c r="BZ33" s="43">
        <v>0</v>
      </c>
      <c r="CA33" s="11">
        <v>0</v>
      </c>
      <c r="CB33" s="44">
        <v>0</v>
      </c>
      <c r="CC33" s="43">
        <v>0</v>
      </c>
      <c r="CD33" s="11">
        <v>0</v>
      </c>
      <c r="CE33" s="44">
        <v>0</v>
      </c>
      <c r="CF33" s="43">
        <v>0</v>
      </c>
      <c r="CG33" s="11">
        <v>0</v>
      </c>
      <c r="CH33" s="44">
        <v>0</v>
      </c>
      <c r="CI33" s="43">
        <v>0</v>
      </c>
      <c r="CJ33" s="11">
        <v>0</v>
      </c>
      <c r="CK33" s="44">
        <v>0</v>
      </c>
      <c r="CL33" s="43">
        <v>0</v>
      </c>
      <c r="CM33" s="11">
        <v>0</v>
      </c>
      <c r="CN33" s="44">
        <v>0</v>
      </c>
      <c r="CO33" s="43">
        <v>0</v>
      </c>
      <c r="CP33" s="11">
        <v>0</v>
      </c>
      <c r="CQ33" s="44">
        <v>0</v>
      </c>
      <c r="CR33" s="43">
        <v>0</v>
      </c>
      <c r="CS33" s="11">
        <v>0</v>
      </c>
      <c r="CT33" s="44">
        <v>0</v>
      </c>
      <c r="CU33" s="43">
        <v>0</v>
      </c>
      <c r="CV33" s="11">
        <v>0</v>
      </c>
      <c r="CW33" s="44">
        <v>0</v>
      </c>
      <c r="CX33" s="45">
        <v>162</v>
      </c>
      <c r="CY33" s="12">
        <v>377</v>
      </c>
      <c r="CZ33" s="44">
        <f t="shared" si="12"/>
        <v>2327.1604938271607</v>
      </c>
      <c r="DA33" s="45">
        <v>803</v>
      </c>
      <c r="DB33" s="12">
        <v>3392</v>
      </c>
      <c r="DC33" s="44">
        <f t="shared" ref="DC33:DC41" si="14">DB33/DA33*1000</f>
        <v>4224.1594022415939</v>
      </c>
      <c r="DD33" s="6">
        <f t="shared" si="2"/>
        <v>28466</v>
      </c>
      <c r="DE33" s="13">
        <f t="shared" si="3"/>
        <v>118804</v>
      </c>
      <c r="DF33" s="1"/>
      <c r="DG33" s="2"/>
      <c r="DH33" s="1"/>
      <c r="DI33" s="1"/>
      <c r="DJ33" s="1"/>
      <c r="DK33" s="2"/>
      <c r="DL33" s="1"/>
      <c r="DM33" s="1"/>
      <c r="DN33" s="1"/>
    </row>
    <row r="34" spans="1:193" x14ac:dyDescent="0.25">
      <c r="A34" s="56">
        <v>2011</v>
      </c>
      <c r="B34" s="72" t="s">
        <v>7</v>
      </c>
      <c r="C34" s="43">
        <v>0</v>
      </c>
      <c r="D34" s="11">
        <v>0</v>
      </c>
      <c r="E34" s="44">
        <v>0</v>
      </c>
      <c r="F34" s="43">
        <v>0</v>
      </c>
      <c r="G34" s="11">
        <v>-5496</v>
      </c>
      <c r="H34" s="44">
        <v>0</v>
      </c>
      <c r="I34" s="43">
        <v>0</v>
      </c>
      <c r="J34" s="11">
        <v>0</v>
      </c>
      <c r="K34" s="44">
        <v>0</v>
      </c>
      <c r="L34" s="43">
        <v>0</v>
      </c>
      <c r="M34" s="11">
        <v>0</v>
      </c>
      <c r="N34" s="44">
        <v>0</v>
      </c>
      <c r="O34" s="43">
        <v>0</v>
      </c>
      <c r="P34" s="11">
        <v>0</v>
      </c>
      <c r="Q34" s="44">
        <v>0</v>
      </c>
      <c r="R34" s="43">
        <v>0</v>
      </c>
      <c r="S34" s="11">
        <v>0</v>
      </c>
      <c r="T34" s="44">
        <v>0</v>
      </c>
      <c r="U34" s="43">
        <v>0</v>
      </c>
      <c r="V34" s="11">
        <v>0</v>
      </c>
      <c r="W34" s="44">
        <v>0</v>
      </c>
      <c r="X34" s="43">
        <v>0</v>
      </c>
      <c r="Y34" s="11">
        <v>0</v>
      </c>
      <c r="Z34" s="44">
        <v>0</v>
      </c>
      <c r="AA34" s="43">
        <v>0</v>
      </c>
      <c r="AB34" s="11">
        <v>0</v>
      </c>
      <c r="AC34" s="44">
        <v>0</v>
      </c>
      <c r="AD34" s="43">
        <v>0</v>
      </c>
      <c r="AE34" s="11">
        <v>0</v>
      </c>
      <c r="AF34" s="44">
        <v>0</v>
      </c>
      <c r="AG34" s="43">
        <v>0</v>
      </c>
      <c r="AH34" s="11">
        <v>0</v>
      </c>
      <c r="AI34" s="44">
        <v>0</v>
      </c>
      <c r="AJ34" s="43">
        <v>0</v>
      </c>
      <c r="AK34" s="11">
        <v>0</v>
      </c>
      <c r="AL34" s="44">
        <v>0</v>
      </c>
      <c r="AM34" s="43">
        <v>0</v>
      </c>
      <c r="AN34" s="11">
        <v>0</v>
      </c>
      <c r="AO34" s="44">
        <v>0</v>
      </c>
      <c r="AP34" s="43">
        <v>0</v>
      </c>
      <c r="AQ34" s="11">
        <v>0</v>
      </c>
      <c r="AR34" s="44">
        <v>0</v>
      </c>
      <c r="AS34" s="43">
        <v>0</v>
      </c>
      <c r="AT34" s="11">
        <v>0</v>
      </c>
      <c r="AU34" s="44">
        <v>0</v>
      </c>
      <c r="AV34" s="43">
        <v>0</v>
      </c>
      <c r="AW34" s="11">
        <v>0</v>
      </c>
      <c r="AX34" s="44">
        <v>0</v>
      </c>
      <c r="AY34" s="43">
        <v>0</v>
      </c>
      <c r="AZ34" s="11">
        <v>0</v>
      </c>
      <c r="BA34" s="44">
        <v>0</v>
      </c>
      <c r="BB34" s="43">
        <v>0</v>
      </c>
      <c r="BC34" s="11">
        <v>0</v>
      </c>
      <c r="BD34" s="44">
        <v>0</v>
      </c>
      <c r="BE34" s="50">
        <v>0</v>
      </c>
      <c r="BF34" s="4">
        <v>0</v>
      </c>
      <c r="BG34" s="51">
        <f t="shared" si="11"/>
        <v>0</v>
      </c>
      <c r="BH34" s="50">
        <v>0</v>
      </c>
      <c r="BI34" s="4">
        <v>0</v>
      </c>
      <c r="BJ34" s="51">
        <v>0</v>
      </c>
      <c r="BK34" s="45">
        <v>6</v>
      </c>
      <c r="BL34" s="12">
        <v>53</v>
      </c>
      <c r="BM34" s="44">
        <f>BL34/BK34*1000</f>
        <v>8833.3333333333339</v>
      </c>
      <c r="BN34" s="43">
        <v>0</v>
      </c>
      <c r="BO34" s="11">
        <v>0</v>
      </c>
      <c r="BP34" s="44">
        <v>0</v>
      </c>
      <c r="BQ34" s="43">
        <v>0</v>
      </c>
      <c r="BR34" s="11">
        <v>0</v>
      </c>
      <c r="BS34" s="44">
        <v>0</v>
      </c>
      <c r="BT34" s="43">
        <v>0</v>
      </c>
      <c r="BU34" s="11">
        <v>0</v>
      </c>
      <c r="BV34" s="44">
        <v>0</v>
      </c>
      <c r="BW34" s="43">
        <v>0</v>
      </c>
      <c r="BX34" s="11">
        <v>0</v>
      </c>
      <c r="BY34" s="44">
        <v>0</v>
      </c>
      <c r="BZ34" s="43">
        <v>0</v>
      </c>
      <c r="CA34" s="11">
        <v>0</v>
      </c>
      <c r="CB34" s="44">
        <v>0</v>
      </c>
      <c r="CC34" s="43">
        <v>0</v>
      </c>
      <c r="CD34" s="11">
        <v>0</v>
      </c>
      <c r="CE34" s="44">
        <v>0</v>
      </c>
      <c r="CF34" s="43">
        <v>0</v>
      </c>
      <c r="CG34" s="11">
        <v>0</v>
      </c>
      <c r="CH34" s="44">
        <v>0</v>
      </c>
      <c r="CI34" s="43">
        <v>0</v>
      </c>
      <c r="CJ34" s="11">
        <v>0</v>
      </c>
      <c r="CK34" s="44">
        <v>0</v>
      </c>
      <c r="CL34" s="43">
        <v>0</v>
      </c>
      <c r="CM34" s="11">
        <v>0</v>
      </c>
      <c r="CN34" s="44">
        <v>0</v>
      </c>
      <c r="CO34" s="43">
        <v>0</v>
      </c>
      <c r="CP34" s="11">
        <v>0</v>
      </c>
      <c r="CQ34" s="44">
        <v>0</v>
      </c>
      <c r="CR34" s="43">
        <v>0</v>
      </c>
      <c r="CS34" s="11">
        <v>0</v>
      </c>
      <c r="CT34" s="44">
        <v>0</v>
      </c>
      <c r="CU34" s="43">
        <v>0</v>
      </c>
      <c r="CV34" s="11">
        <v>0</v>
      </c>
      <c r="CW34" s="44">
        <v>0</v>
      </c>
      <c r="CX34" s="45">
        <v>1707</v>
      </c>
      <c r="CY34" s="12">
        <v>8636</v>
      </c>
      <c r="CZ34" s="44">
        <f t="shared" si="12"/>
        <v>5059.1681312243709</v>
      </c>
      <c r="DA34" s="45">
        <v>768</v>
      </c>
      <c r="DB34" s="12">
        <v>2999</v>
      </c>
      <c r="DC34" s="44">
        <f t="shared" si="14"/>
        <v>3904.9479166666665</v>
      </c>
      <c r="DD34" s="6">
        <f t="shared" si="2"/>
        <v>2481</v>
      </c>
      <c r="DE34" s="13">
        <f t="shared" si="3"/>
        <v>6192</v>
      </c>
      <c r="DF34" s="1"/>
      <c r="DG34" s="2"/>
      <c r="DH34" s="1"/>
      <c r="DI34" s="1"/>
      <c r="DJ34" s="1"/>
      <c r="DK34" s="2"/>
      <c r="DL34" s="1"/>
      <c r="DM34" s="1"/>
      <c r="DN34" s="1"/>
    </row>
    <row r="35" spans="1:193" x14ac:dyDescent="0.25">
      <c r="A35" s="56">
        <v>2011</v>
      </c>
      <c r="B35" s="72" t="s">
        <v>8</v>
      </c>
      <c r="C35" s="43">
        <v>0</v>
      </c>
      <c r="D35" s="11">
        <v>0</v>
      </c>
      <c r="E35" s="44">
        <v>0</v>
      </c>
      <c r="F35" s="43">
        <v>0</v>
      </c>
      <c r="G35" s="11">
        <v>0</v>
      </c>
      <c r="H35" s="44">
        <v>0</v>
      </c>
      <c r="I35" s="43">
        <v>0</v>
      </c>
      <c r="J35" s="11">
        <v>0</v>
      </c>
      <c r="K35" s="44">
        <v>0</v>
      </c>
      <c r="L35" s="43">
        <v>0</v>
      </c>
      <c r="M35" s="11">
        <v>0</v>
      </c>
      <c r="N35" s="44">
        <v>0</v>
      </c>
      <c r="O35" s="43">
        <v>0</v>
      </c>
      <c r="P35" s="11">
        <v>0</v>
      </c>
      <c r="Q35" s="44">
        <v>0</v>
      </c>
      <c r="R35" s="43">
        <v>0</v>
      </c>
      <c r="S35" s="11">
        <v>0</v>
      </c>
      <c r="T35" s="44">
        <v>0</v>
      </c>
      <c r="U35" s="43">
        <v>0</v>
      </c>
      <c r="V35" s="11">
        <v>0</v>
      </c>
      <c r="W35" s="44">
        <v>0</v>
      </c>
      <c r="X35" s="43">
        <v>0</v>
      </c>
      <c r="Y35" s="11">
        <v>0</v>
      </c>
      <c r="Z35" s="44">
        <v>0</v>
      </c>
      <c r="AA35" s="43">
        <v>0</v>
      </c>
      <c r="AB35" s="11">
        <v>0</v>
      </c>
      <c r="AC35" s="44">
        <v>0</v>
      </c>
      <c r="AD35" s="43">
        <v>0</v>
      </c>
      <c r="AE35" s="11">
        <v>0</v>
      </c>
      <c r="AF35" s="44">
        <v>0</v>
      </c>
      <c r="AG35" s="43">
        <v>0</v>
      </c>
      <c r="AH35" s="11">
        <v>0</v>
      </c>
      <c r="AI35" s="44">
        <v>0</v>
      </c>
      <c r="AJ35" s="43">
        <v>0</v>
      </c>
      <c r="AK35" s="11">
        <v>0</v>
      </c>
      <c r="AL35" s="44">
        <v>0</v>
      </c>
      <c r="AM35" s="43">
        <v>0</v>
      </c>
      <c r="AN35" s="11">
        <v>0</v>
      </c>
      <c r="AO35" s="44">
        <v>0</v>
      </c>
      <c r="AP35" s="43">
        <v>0</v>
      </c>
      <c r="AQ35" s="11">
        <v>0</v>
      </c>
      <c r="AR35" s="44">
        <v>0</v>
      </c>
      <c r="AS35" s="43">
        <v>0</v>
      </c>
      <c r="AT35" s="11">
        <v>0</v>
      </c>
      <c r="AU35" s="44">
        <v>0</v>
      </c>
      <c r="AV35" s="43">
        <v>0</v>
      </c>
      <c r="AW35" s="11">
        <v>0</v>
      </c>
      <c r="AX35" s="44">
        <v>0</v>
      </c>
      <c r="AY35" s="43">
        <v>0</v>
      </c>
      <c r="AZ35" s="11">
        <v>0</v>
      </c>
      <c r="BA35" s="44">
        <v>0</v>
      </c>
      <c r="BB35" s="43">
        <v>0</v>
      </c>
      <c r="BC35" s="11">
        <v>0</v>
      </c>
      <c r="BD35" s="44">
        <v>0</v>
      </c>
      <c r="BE35" s="50">
        <v>0</v>
      </c>
      <c r="BF35" s="4">
        <v>0</v>
      </c>
      <c r="BG35" s="51">
        <f t="shared" si="11"/>
        <v>0</v>
      </c>
      <c r="BH35" s="50">
        <v>0</v>
      </c>
      <c r="BI35" s="4">
        <v>0</v>
      </c>
      <c r="BJ35" s="51">
        <v>0</v>
      </c>
      <c r="BK35" s="43">
        <v>0</v>
      </c>
      <c r="BL35" s="11">
        <v>0</v>
      </c>
      <c r="BM35" s="44">
        <v>0</v>
      </c>
      <c r="BN35" s="43">
        <v>0</v>
      </c>
      <c r="BO35" s="11">
        <v>0</v>
      </c>
      <c r="BP35" s="44">
        <v>0</v>
      </c>
      <c r="BQ35" s="43">
        <v>0</v>
      </c>
      <c r="BR35" s="11">
        <v>0</v>
      </c>
      <c r="BS35" s="44">
        <v>0</v>
      </c>
      <c r="BT35" s="43">
        <v>0</v>
      </c>
      <c r="BU35" s="11">
        <v>0</v>
      </c>
      <c r="BV35" s="44">
        <v>0</v>
      </c>
      <c r="BW35" s="43">
        <v>0</v>
      </c>
      <c r="BX35" s="11">
        <v>0</v>
      </c>
      <c r="BY35" s="44">
        <v>0</v>
      </c>
      <c r="BZ35" s="43">
        <v>0</v>
      </c>
      <c r="CA35" s="11">
        <v>0</v>
      </c>
      <c r="CB35" s="44">
        <v>0</v>
      </c>
      <c r="CC35" s="43">
        <v>0</v>
      </c>
      <c r="CD35" s="11">
        <v>0</v>
      </c>
      <c r="CE35" s="44">
        <v>0</v>
      </c>
      <c r="CF35" s="43">
        <v>0</v>
      </c>
      <c r="CG35" s="11">
        <v>0</v>
      </c>
      <c r="CH35" s="44">
        <v>0</v>
      </c>
      <c r="CI35" s="43">
        <v>0</v>
      </c>
      <c r="CJ35" s="11">
        <v>0</v>
      </c>
      <c r="CK35" s="44">
        <v>0</v>
      </c>
      <c r="CL35" s="43">
        <v>0</v>
      </c>
      <c r="CM35" s="11">
        <v>0</v>
      </c>
      <c r="CN35" s="44">
        <v>0</v>
      </c>
      <c r="CO35" s="43">
        <v>0</v>
      </c>
      <c r="CP35" s="11">
        <v>0</v>
      </c>
      <c r="CQ35" s="44">
        <v>0</v>
      </c>
      <c r="CR35" s="45">
        <v>10000</v>
      </c>
      <c r="CS35" s="12">
        <v>41781</v>
      </c>
      <c r="CT35" s="44">
        <f>CS35/CR35*1000</f>
        <v>4178.0999999999995</v>
      </c>
      <c r="CU35" s="43">
        <v>0</v>
      </c>
      <c r="CV35" s="11">
        <v>0</v>
      </c>
      <c r="CW35" s="44">
        <v>0</v>
      </c>
      <c r="CX35" s="45">
        <v>-160</v>
      </c>
      <c r="CY35" s="12">
        <v>-717</v>
      </c>
      <c r="CZ35" s="44">
        <f>CY35/CX35*-1000</f>
        <v>-4481.25</v>
      </c>
      <c r="DA35" s="45">
        <v>237</v>
      </c>
      <c r="DB35" s="12">
        <v>1096</v>
      </c>
      <c r="DC35" s="44">
        <f t="shared" si="14"/>
        <v>4624.4725738396628</v>
      </c>
      <c r="DD35" s="6">
        <f t="shared" si="2"/>
        <v>10077</v>
      </c>
      <c r="DE35" s="13">
        <f t="shared" si="3"/>
        <v>42160</v>
      </c>
      <c r="DF35" s="1"/>
      <c r="DG35" s="2"/>
      <c r="DH35" s="1"/>
      <c r="DI35" s="1"/>
      <c r="DJ35" s="1"/>
      <c r="DK35" s="2"/>
      <c r="DL35" s="1"/>
      <c r="DM35" s="1"/>
      <c r="DN35" s="1"/>
    </row>
    <row r="36" spans="1:193" x14ac:dyDescent="0.25">
      <c r="A36" s="56">
        <v>2011</v>
      </c>
      <c r="B36" s="72" t="s">
        <v>9</v>
      </c>
      <c r="C36" s="43">
        <v>0</v>
      </c>
      <c r="D36" s="11">
        <v>0</v>
      </c>
      <c r="E36" s="44">
        <v>0</v>
      </c>
      <c r="F36" s="43">
        <v>0</v>
      </c>
      <c r="G36" s="11">
        <v>0</v>
      </c>
      <c r="H36" s="44">
        <v>0</v>
      </c>
      <c r="I36" s="43">
        <v>0</v>
      </c>
      <c r="J36" s="11">
        <v>0</v>
      </c>
      <c r="K36" s="44">
        <v>0</v>
      </c>
      <c r="L36" s="43">
        <v>0</v>
      </c>
      <c r="M36" s="11">
        <v>0</v>
      </c>
      <c r="N36" s="44">
        <v>0</v>
      </c>
      <c r="O36" s="43">
        <v>0</v>
      </c>
      <c r="P36" s="11">
        <v>0</v>
      </c>
      <c r="Q36" s="44">
        <v>0</v>
      </c>
      <c r="R36" s="43">
        <v>0</v>
      </c>
      <c r="S36" s="11">
        <v>0</v>
      </c>
      <c r="T36" s="44">
        <v>0</v>
      </c>
      <c r="U36" s="43">
        <v>0</v>
      </c>
      <c r="V36" s="11">
        <v>0</v>
      </c>
      <c r="W36" s="44">
        <v>0</v>
      </c>
      <c r="X36" s="43">
        <v>0</v>
      </c>
      <c r="Y36" s="11">
        <v>0</v>
      </c>
      <c r="Z36" s="44">
        <v>0</v>
      </c>
      <c r="AA36" s="43">
        <v>0</v>
      </c>
      <c r="AB36" s="11">
        <v>0</v>
      </c>
      <c r="AC36" s="44">
        <v>0</v>
      </c>
      <c r="AD36" s="43">
        <v>0</v>
      </c>
      <c r="AE36" s="11">
        <v>0</v>
      </c>
      <c r="AF36" s="44">
        <v>0</v>
      </c>
      <c r="AG36" s="43">
        <v>0</v>
      </c>
      <c r="AH36" s="11">
        <v>0</v>
      </c>
      <c r="AI36" s="44">
        <v>0</v>
      </c>
      <c r="AJ36" s="43">
        <v>0</v>
      </c>
      <c r="AK36" s="11">
        <v>0</v>
      </c>
      <c r="AL36" s="44">
        <v>0</v>
      </c>
      <c r="AM36" s="43">
        <v>0</v>
      </c>
      <c r="AN36" s="11">
        <v>0</v>
      </c>
      <c r="AO36" s="44">
        <v>0</v>
      </c>
      <c r="AP36" s="43">
        <v>0</v>
      </c>
      <c r="AQ36" s="11">
        <v>0</v>
      </c>
      <c r="AR36" s="44">
        <v>0</v>
      </c>
      <c r="AS36" s="43">
        <v>0</v>
      </c>
      <c r="AT36" s="11">
        <v>0</v>
      </c>
      <c r="AU36" s="44">
        <v>0</v>
      </c>
      <c r="AV36" s="43">
        <v>0</v>
      </c>
      <c r="AW36" s="11">
        <v>0</v>
      </c>
      <c r="AX36" s="44">
        <v>0</v>
      </c>
      <c r="AY36" s="43">
        <v>0</v>
      </c>
      <c r="AZ36" s="11">
        <v>0</v>
      </c>
      <c r="BA36" s="44">
        <v>0</v>
      </c>
      <c r="BB36" s="43">
        <v>0</v>
      </c>
      <c r="BC36" s="11">
        <v>0</v>
      </c>
      <c r="BD36" s="44">
        <v>0</v>
      </c>
      <c r="BE36" s="50">
        <v>0</v>
      </c>
      <c r="BF36" s="4">
        <v>0</v>
      </c>
      <c r="BG36" s="51">
        <f t="shared" si="11"/>
        <v>0</v>
      </c>
      <c r="BH36" s="50">
        <v>0</v>
      </c>
      <c r="BI36" s="4">
        <v>0</v>
      </c>
      <c r="BJ36" s="51">
        <v>0</v>
      </c>
      <c r="BK36" s="43">
        <v>0</v>
      </c>
      <c r="BL36" s="11">
        <v>0</v>
      </c>
      <c r="BM36" s="44">
        <v>0</v>
      </c>
      <c r="BN36" s="45">
        <v>11017</v>
      </c>
      <c r="BO36" s="12">
        <v>46537</v>
      </c>
      <c r="BP36" s="44">
        <f>BO36/BN36*1000</f>
        <v>4224.1081964237083</v>
      </c>
      <c r="BQ36" s="43">
        <v>0</v>
      </c>
      <c r="BR36" s="11">
        <v>0</v>
      </c>
      <c r="BS36" s="44">
        <v>0</v>
      </c>
      <c r="BT36" s="43">
        <v>0</v>
      </c>
      <c r="BU36" s="11">
        <v>0</v>
      </c>
      <c r="BV36" s="44">
        <v>0</v>
      </c>
      <c r="BW36" s="43">
        <v>0</v>
      </c>
      <c r="BX36" s="11">
        <v>0</v>
      </c>
      <c r="BY36" s="44">
        <v>0</v>
      </c>
      <c r="BZ36" s="43">
        <v>0</v>
      </c>
      <c r="CA36" s="11">
        <v>0</v>
      </c>
      <c r="CB36" s="44">
        <v>0</v>
      </c>
      <c r="CC36" s="43">
        <v>0</v>
      </c>
      <c r="CD36" s="11">
        <v>0</v>
      </c>
      <c r="CE36" s="44">
        <v>0</v>
      </c>
      <c r="CF36" s="43">
        <v>0</v>
      </c>
      <c r="CG36" s="11">
        <v>0</v>
      </c>
      <c r="CH36" s="44">
        <v>0</v>
      </c>
      <c r="CI36" s="43">
        <v>0</v>
      </c>
      <c r="CJ36" s="11">
        <v>0</v>
      </c>
      <c r="CK36" s="44">
        <v>0</v>
      </c>
      <c r="CL36" s="43">
        <v>0</v>
      </c>
      <c r="CM36" s="11">
        <v>0</v>
      </c>
      <c r="CN36" s="44">
        <v>0</v>
      </c>
      <c r="CO36" s="43">
        <v>0</v>
      </c>
      <c r="CP36" s="11">
        <v>0</v>
      </c>
      <c r="CQ36" s="44">
        <v>0</v>
      </c>
      <c r="CR36" s="43">
        <v>0</v>
      </c>
      <c r="CS36" s="11">
        <v>0</v>
      </c>
      <c r="CT36" s="44">
        <v>0</v>
      </c>
      <c r="CU36" s="43">
        <v>0</v>
      </c>
      <c r="CV36" s="11">
        <v>0</v>
      </c>
      <c r="CW36" s="44">
        <v>0</v>
      </c>
      <c r="CX36" s="45">
        <v>102</v>
      </c>
      <c r="CY36" s="12">
        <v>654</v>
      </c>
      <c r="CZ36" s="44">
        <f t="shared" si="12"/>
        <v>6411.7647058823532</v>
      </c>
      <c r="DA36" s="45">
        <v>2112</v>
      </c>
      <c r="DB36" s="12">
        <v>9148</v>
      </c>
      <c r="DC36" s="44">
        <f t="shared" si="14"/>
        <v>4331.439393939394</v>
      </c>
      <c r="DD36" s="6">
        <f t="shared" si="2"/>
        <v>13231</v>
      </c>
      <c r="DE36" s="13">
        <f t="shared" si="3"/>
        <v>56339</v>
      </c>
      <c r="DF36" s="1"/>
      <c r="DG36" s="2"/>
      <c r="DH36" s="1"/>
      <c r="DI36" s="1"/>
      <c r="DJ36" s="1"/>
      <c r="DK36" s="2"/>
      <c r="DL36" s="1"/>
      <c r="DM36" s="1"/>
      <c r="DN36" s="1"/>
    </row>
    <row r="37" spans="1:193" x14ac:dyDescent="0.25">
      <c r="A37" s="56">
        <v>2011</v>
      </c>
      <c r="B37" s="72" t="s">
        <v>10</v>
      </c>
      <c r="C37" s="43">
        <v>0</v>
      </c>
      <c r="D37" s="11">
        <v>0</v>
      </c>
      <c r="E37" s="44">
        <v>0</v>
      </c>
      <c r="F37" s="45">
        <v>30000</v>
      </c>
      <c r="G37" s="12">
        <v>117765</v>
      </c>
      <c r="H37" s="44">
        <f t="shared" si="13"/>
        <v>3925.5</v>
      </c>
      <c r="I37" s="43">
        <v>0</v>
      </c>
      <c r="J37" s="11">
        <v>0</v>
      </c>
      <c r="K37" s="44">
        <v>0</v>
      </c>
      <c r="L37" s="43">
        <v>0</v>
      </c>
      <c r="M37" s="11">
        <v>0</v>
      </c>
      <c r="N37" s="44">
        <v>0</v>
      </c>
      <c r="O37" s="43">
        <v>0</v>
      </c>
      <c r="P37" s="11">
        <v>0</v>
      </c>
      <c r="Q37" s="44">
        <v>0</v>
      </c>
      <c r="R37" s="43">
        <v>0</v>
      </c>
      <c r="S37" s="11">
        <v>0</v>
      </c>
      <c r="T37" s="44">
        <v>0</v>
      </c>
      <c r="U37" s="43">
        <v>0</v>
      </c>
      <c r="V37" s="11">
        <v>0</v>
      </c>
      <c r="W37" s="44">
        <v>0</v>
      </c>
      <c r="X37" s="43">
        <v>0</v>
      </c>
      <c r="Y37" s="11">
        <v>0</v>
      </c>
      <c r="Z37" s="44">
        <v>0</v>
      </c>
      <c r="AA37" s="43">
        <v>0</v>
      </c>
      <c r="AB37" s="11">
        <v>0</v>
      </c>
      <c r="AC37" s="44">
        <v>0</v>
      </c>
      <c r="AD37" s="43">
        <v>0</v>
      </c>
      <c r="AE37" s="11">
        <v>0</v>
      </c>
      <c r="AF37" s="44">
        <v>0</v>
      </c>
      <c r="AG37" s="43">
        <v>0</v>
      </c>
      <c r="AH37" s="11">
        <v>0</v>
      </c>
      <c r="AI37" s="44">
        <v>0</v>
      </c>
      <c r="AJ37" s="43">
        <v>0</v>
      </c>
      <c r="AK37" s="11">
        <v>0</v>
      </c>
      <c r="AL37" s="44">
        <v>0</v>
      </c>
      <c r="AM37" s="43">
        <v>0</v>
      </c>
      <c r="AN37" s="11">
        <v>0</v>
      </c>
      <c r="AO37" s="44">
        <v>0</v>
      </c>
      <c r="AP37" s="43">
        <v>0</v>
      </c>
      <c r="AQ37" s="11">
        <v>0</v>
      </c>
      <c r="AR37" s="44">
        <v>0</v>
      </c>
      <c r="AS37" s="43">
        <v>0</v>
      </c>
      <c r="AT37" s="11">
        <v>0</v>
      </c>
      <c r="AU37" s="44">
        <v>0</v>
      </c>
      <c r="AV37" s="43">
        <v>0</v>
      </c>
      <c r="AW37" s="11">
        <v>0</v>
      </c>
      <c r="AX37" s="44">
        <v>0</v>
      </c>
      <c r="AY37" s="43">
        <v>0</v>
      </c>
      <c r="AZ37" s="11">
        <v>0</v>
      </c>
      <c r="BA37" s="44">
        <v>0</v>
      </c>
      <c r="BB37" s="43">
        <v>0</v>
      </c>
      <c r="BC37" s="11">
        <v>0</v>
      </c>
      <c r="BD37" s="44">
        <v>0</v>
      </c>
      <c r="BE37" s="50">
        <v>0</v>
      </c>
      <c r="BF37" s="4">
        <v>0</v>
      </c>
      <c r="BG37" s="51">
        <f t="shared" si="11"/>
        <v>0</v>
      </c>
      <c r="BH37" s="50">
        <v>0</v>
      </c>
      <c r="BI37" s="4">
        <v>0</v>
      </c>
      <c r="BJ37" s="51">
        <v>0</v>
      </c>
      <c r="BK37" s="43">
        <v>0</v>
      </c>
      <c r="BL37" s="11">
        <v>1</v>
      </c>
      <c r="BM37" s="44">
        <v>0</v>
      </c>
      <c r="BN37" s="43">
        <v>0</v>
      </c>
      <c r="BO37" s="11">
        <v>0</v>
      </c>
      <c r="BP37" s="44">
        <v>0</v>
      </c>
      <c r="BQ37" s="43">
        <v>0</v>
      </c>
      <c r="BR37" s="11">
        <v>0</v>
      </c>
      <c r="BS37" s="44">
        <v>0</v>
      </c>
      <c r="BT37" s="43">
        <v>0</v>
      </c>
      <c r="BU37" s="11">
        <v>0</v>
      </c>
      <c r="BV37" s="44">
        <v>0</v>
      </c>
      <c r="BW37" s="43">
        <v>0</v>
      </c>
      <c r="BX37" s="11">
        <v>0</v>
      </c>
      <c r="BY37" s="44">
        <v>0</v>
      </c>
      <c r="BZ37" s="43">
        <v>0</v>
      </c>
      <c r="CA37" s="11">
        <v>0</v>
      </c>
      <c r="CB37" s="44">
        <v>0</v>
      </c>
      <c r="CC37" s="43">
        <v>0</v>
      </c>
      <c r="CD37" s="11">
        <v>0</v>
      </c>
      <c r="CE37" s="44">
        <v>0</v>
      </c>
      <c r="CF37" s="43">
        <v>0</v>
      </c>
      <c r="CG37" s="11">
        <v>0</v>
      </c>
      <c r="CH37" s="44">
        <v>0</v>
      </c>
      <c r="CI37" s="43">
        <v>0</v>
      </c>
      <c r="CJ37" s="11">
        <v>0</v>
      </c>
      <c r="CK37" s="44">
        <v>0</v>
      </c>
      <c r="CL37" s="43">
        <v>0</v>
      </c>
      <c r="CM37" s="11">
        <v>0</v>
      </c>
      <c r="CN37" s="44">
        <v>0</v>
      </c>
      <c r="CO37" s="43">
        <v>0</v>
      </c>
      <c r="CP37" s="11">
        <v>0</v>
      </c>
      <c r="CQ37" s="44">
        <v>0</v>
      </c>
      <c r="CR37" s="43">
        <v>0</v>
      </c>
      <c r="CS37" s="11">
        <v>0</v>
      </c>
      <c r="CT37" s="44">
        <v>0</v>
      </c>
      <c r="CU37" s="43">
        <v>0</v>
      </c>
      <c r="CV37" s="11">
        <v>0</v>
      </c>
      <c r="CW37" s="44">
        <v>0</v>
      </c>
      <c r="CX37" s="45">
        <v>10</v>
      </c>
      <c r="CY37" s="12">
        <v>106</v>
      </c>
      <c r="CZ37" s="44">
        <f t="shared" si="12"/>
        <v>10600</v>
      </c>
      <c r="DA37" s="45">
        <v>701</v>
      </c>
      <c r="DB37" s="12">
        <v>3404</v>
      </c>
      <c r="DC37" s="44">
        <f t="shared" si="14"/>
        <v>4855.9201141226822</v>
      </c>
      <c r="DD37" s="6">
        <f t="shared" si="2"/>
        <v>30711</v>
      </c>
      <c r="DE37" s="13">
        <f t="shared" si="3"/>
        <v>121276</v>
      </c>
      <c r="DF37" s="1"/>
      <c r="DG37" s="2"/>
      <c r="DH37" s="1"/>
      <c r="DI37" s="1"/>
      <c r="DJ37" s="1"/>
      <c r="DK37" s="2"/>
      <c r="DL37" s="1"/>
      <c r="DM37" s="1"/>
      <c r="DN37" s="1"/>
    </row>
    <row r="38" spans="1:193" x14ac:dyDescent="0.25">
      <c r="A38" s="56">
        <v>2011</v>
      </c>
      <c r="B38" s="72" t="s">
        <v>11</v>
      </c>
      <c r="C38" s="43">
        <v>0</v>
      </c>
      <c r="D38" s="11">
        <v>0</v>
      </c>
      <c r="E38" s="44">
        <v>0</v>
      </c>
      <c r="F38" s="45">
        <v>-16368</v>
      </c>
      <c r="G38" s="12">
        <v>-64139</v>
      </c>
      <c r="H38" s="44">
        <f t="shared" si="13"/>
        <v>3918.560606060606</v>
      </c>
      <c r="I38" s="43">
        <v>0</v>
      </c>
      <c r="J38" s="11">
        <v>0</v>
      </c>
      <c r="K38" s="44">
        <v>0</v>
      </c>
      <c r="L38" s="43">
        <v>0</v>
      </c>
      <c r="M38" s="11">
        <v>0</v>
      </c>
      <c r="N38" s="44">
        <v>0</v>
      </c>
      <c r="O38" s="43">
        <v>0</v>
      </c>
      <c r="P38" s="11">
        <v>0</v>
      </c>
      <c r="Q38" s="44">
        <v>0</v>
      </c>
      <c r="R38" s="43">
        <v>0</v>
      </c>
      <c r="S38" s="11">
        <v>0</v>
      </c>
      <c r="T38" s="44">
        <v>0</v>
      </c>
      <c r="U38" s="43">
        <v>0</v>
      </c>
      <c r="V38" s="11">
        <v>0</v>
      </c>
      <c r="W38" s="44">
        <v>0</v>
      </c>
      <c r="X38" s="43">
        <v>0</v>
      </c>
      <c r="Y38" s="11">
        <v>0</v>
      </c>
      <c r="Z38" s="44">
        <v>0</v>
      </c>
      <c r="AA38" s="43">
        <v>0</v>
      </c>
      <c r="AB38" s="11">
        <v>0</v>
      </c>
      <c r="AC38" s="44">
        <v>0</v>
      </c>
      <c r="AD38" s="43">
        <v>0</v>
      </c>
      <c r="AE38" s="11">
        <v>0</v>
      </c>
      <c r="AF38" s="44">
        <v>0</v>
      </c>
      <c r="AG38" s="43">
        <v>0</v>
      </c>
      <c r="AH38" s="11">
        <v>0</v>
      </c>
      <c r="AI38" s="44">
        <v>0</v>
      </c>
      <c r="AJ38" s="43">
        <v>0</v>
      </c>
      <c r="AK38" s="11">
        <v>0</v>
      </c>
      <c r="AL38" s="44">
        <v>0</v>
      </c>
      <c r="AM38" s="43">
        <v>0</v>
      </c>
      <c r="AN38" s="11">
        <v>0</v>
      </c>
      <c r="AO38" s="44">
        <v>0</v>
      </c>
      <c r="AP38" s="43">
        <v>0</v>
      </c>
      <c r="AQ38" s="11">
        <v>0</v>
      </c>
      <c r="AR38" s="44">
        <v>0</v>
      </c>
      <c r="AS38" s="43">
        <v>0</v>
      </c>
      <c r="AT38" s="11">
        <v>0</v>
      </c>
      <c r="AU38" s="44">
        <v>0</v>
      </c>
      <c r="AV38" s="43">
        <v>0</v>
      </c>
      <c r="AW38" s="11">
        <v>0</v>
      </c>
      <c r="AX38" s="44">
        <v>0</v>
      </c>
      <c r="AY38" s="43">
        <v>0</v>
      </c>
      <c r="AZ38" s="11">
        <v>0</v>
      </c>
      <c r="BA38" s="44">
        <v>0</v>
      </c>
      <c r="BB38" s="43">
        <v>0</v>
      </c>
      <c r="BC38" s="11">
        <v>0</v>
      </c>
      <c r="BD38" s="44">
        <v>0</v>
      </c>
      <c r="BE38" s="50">
        <v>0</v>
      </c>
      <c r="BF38" s="4">
        <v>0</v>
      </c>
      <c r="BG38" s="51">
        <f t="shared" si="11"/>
        <v>0</v>
      </c>
      <c r="BH38" s="50">
        <v>0</v>
      </c>
      <c r="BI38" s="4">
        <v>0</v>
      </c>
      <c r="BJ38" s="51">
        <v>0</v>
      </c>
      <c r="BK38" s="43">
        <v>0</v>
      </c>
      <c r="BL38" s="11">
        <v>0</v>
      </c>
      <c r="BM38" s="44">
        <v>0</v>
      </c>
      <c r="BN38" s="43">
        <v>0</v>
      </c>
      <c r="BO38" s="11">
        <v>0</v>
      </c>
      <c r="BP38" s="44">
        <v>0</v>
      </c>
      <c r="BQ38" s="43">
        <v>0</v>
      </c>
      <c r="BR38" s="11">
        <v>0</v>
      </c>
      <c r="BS38" s="44">
        <v>0</v>
      </c>
      <c r="BT38" s="43">
        <v>0</v>
      </c>
      <c r="BU38" s="11">
        <v>0</v>
      </c>
      <c r="BV38" s="44">
        <v>0</v>
      </c>
      <c r="BW38" s="43">
        <v>0</v>
      </c>
      <c r="BX38" s="11">
        <v>0</v>
      </c>
      <c r="BY38" s="44">
        <v>0</v>
      </c>
      <c r="BZ38" s="43">
        <v>0</v>
      </c>
      <c r="CA38" s="11">
        <v>0</v>
      </c>
      <c r="CB38" s="44">
        <v>0</v>
      </c>
      <c r="CC38" s="43">
        <v>0</v>
      </c>
      <c r="CD38" s="11">
        <v>0</v>
      </c>
      <c r="CE38" s="44">
        <v>0</v>
      </c>
      <c r="CF38" s="43">
        <v>0</v>
      </c>
      <c r="CG38" s="11">
        <v>0</v>
      </c>
      <c r="CH38" s="44">
        <v>0</v>
      </c>
      <c r="CI38" s="43">
        <v>0</v>
      </c>
      <c r="CJ38" s="11">
        <v>0</v>
      </c>
      <c r="CK38" s="44">
        <v>0</v>
      </c>
      <c r="CL38" s="43">
        <v>0</v>
      </c>
      <c r="CM38" s="11">
        <v>0</v>
      </c>
      <c r="CN38" s="44">
        <v>0</v>
      </c>
      <c r="CO38" s="43">
        <v>0</v>
      </c>
      <c r="CP38" s="11">
        <v>0</v>
      </c>
      <c r="CQ38" s="44">
        <v>0</v>
      </c>
      <c r="CR38" s="43">
        <v>0</v>
      </c>
      <c r="CS38" s="11">
        <v>0</v>
      </c>
      <c r="CT38" s="44">
        <v>0</v>
      </c>
      <c r="CU38" s="45">
        <v>16350</v>
      </c>
      <c r="CV38" s="12">
        <v>64318</v>
      </c>
      <c r="CW38" s="44">
        <f>CV38/CU38*1000</f>
        <v>3933.8226299694188</v>
      </c>
      <c r="CX38" s="43">
        <v>0</v>
      </c>
      <c r="CY38" s="11">
        <v>0</v>
      </c>
      <c r="CZ38" s="44">
        <v>0</v>
      </c>
      <c r="DA38" s="43">
        <v>0</v>
      </c>
      <c r="DB38" s="11">
        <v>0</v>
      </c>
      <c r="DC38" s="44">
        <v>0</v>
      </c>
      <c r="DD38" s="6">
        <f t="shared" ref="DD38:DD57" si="15">SUM(DA38,CX38,CU38,CR38,CC38,BW38,BN38,BK38,BB38,AY38,AS38,AD38,U38,I38,F38,C38,BQ38)</f>
        <v>-18</v>
      </c>
      <c r="DE38" s="13">
        <f t="shared" ref="DE38:DE57" si="16">SUM(DB38,CY38,CV38,CS38,CD38,BX38,BO38,BL38,BC38,AZ38,AT38,AE38,V38,J38,G38,D38,BR38)</f>
        <v>179</v>
      </c>
      <c r="DF38" s="1"/>
      <c r="DG38" s="2"/>
      <c r="DH38" s="1"/>
      <c r="DI38" s="1"/>
      <c r="DJ38" s="1"/>
      <c r="DK38" s="2"/>
      <c r="DL38" s="1"/>
      <c r="DM38" s="1"/>
      <c r="DN38" s="1"/>
    </row>
    <row r="39" spans="1:193" x14ac:dyDescent="0.25">
      <c r="A39" s="56">
        <v>2011</v>
      </c>
      <c r="B39" s="72" t="s">
        <v>12</v>
      </c>
      <c r="C39" s="45">
        <v>24</v>
      </c>
      <c r="D39" s="12">
        <v>231</v>
      </c>
      <c r="E39" s="44">
        <f>D39/C39*1000</f>
        <v>9625</v>
      </c>
      <c r="F39" s="43">
        <v>0</v>
      </c>
      <c r="G39" s="11">
        <v>0</v>
      </c>
      <c r="H39" s="44">
        <v>0</v>
      </c>
      <c r="I39" s="43">
        <v>0</v>
      </c>
      <c r="J39" s="11">
        <v>0</v>
      </c>
      <c r="K39" s="44">
        <v>0</v>
      </c>
      <c r="L39" s="43">
        <v>0</v>
      </c>
      <c r="M39" s="11">
        <v>0</v>
      </c>
      <c r="N39" s="44">
        <v>0</v>
      </c>
      <c r="O39" s="43">
        <v>0</v>
      </c>
      <c r="P39" s="11">
        <v>0</v>
      </c>
      <c r="Q39" s="44">
        <v>0</v>
      </c>
      <c r="R39" s="43">
        <v>0</v>
      </c>
      <c r="S39" s="11">
        <v>0</v>
      </c>
      <c r="T39" s="44">
        <v>0</v>
      </c>
      <c r="U39" s="43">
        <v>0</v>
      </c>
      <c r="V39" s="11">
        <v>0</v>
      </c>
      <c r="W39" s="44">
        <v>0</v>
      </c>
      <c r="X39" s="43">
        <v>0</v>
      </c>
      <c r="Y39" s="11">
        <v>0</v>
      </c>
      <c r="Z39" s="44">
        <v>0</v>
      </c>
      <c r="AA39" s="43">
        <v>0</v>
      </c>
      <c r="AB39" s="11">
        <v>0</v>
      </c>
      <c r="AC39" s="44">
        <v>0</v>
      </c>
      <c r="AD39" s="43">
        <v>0</v>
      </c>
      <c r="AE39" s="11">
        <v>0</v>
      </c>
      <c r="AF39" s="44">
        <v>0</v>
      </c>
      <c r="AG39" s="43">
        <v>0</v>
      </c>
      <c r="AH39" s="11">
        <v>0</v>
      </c>
      <c r="AI39" s="44">
        <v>0</v>
      </c>
      <c r="AJ39" s="43">
        <v>0</v>
      </c>
      <c r="AK39" s="11">
        <v>0</v>
      </c>
      <c r="AL39" s="44">
        <v>0</v>
      </c>
      <c r="AM39" s="43">
        <v>0</v>
      </c>
      <c r="AN39" s="11">
        <v>0</v>
      </c>
      <c r="AO39" s="44">
        <v>0</v>
      </c>
      <c r="AP39" s="43">
        <v>0</v>
      </c>
      <c r="AQ39" s="11">
        <v>0</v>
      </c>
      <c r="AR39" s="44">
        <v>0</v>
      </c>
      <c r="AS39" s="43">
        <v>0</v>
      </c>
      <c r="AT39" s="11">
        <v>0</v>
      </c>
      <c r="AU39" s="44">
        <v>0</v>
      </c>
      <c r="AV39" s="43">
        <v>0</v>
      </c>
      <c r="AW39" s="11">
        <v>0</v>
      </c>
      <c r="AX39" s="44">
        <v>0</v>
      </c>
      <c r="AY39" s="43">
        <v>0</v>
      </c>
      <c r="AZ39" s="11">
        <v>0</v>
      </c>
      <c r="BA39" s="44">
        <v>0</v>
      </c>
      <c r="BB39" s="43">
        <v>0</v>
      </c>
      <c r="BC39" s="11">
        <v>0</v>
      </c>
      <c r="BD39" s="44">
        <v>0</v>
      </c>
      <c r="BE39" s="50">
        <v>0</v>
      </c>
      <c r="BF39" s="4">
        <v>0</v>
      </c>
      <c r="BG39" s="51">
        <f t="shared" si="11"/>
        <v>0</v>
      </c>
      <c r="BH39" s="50">
        <v>0</v>
      </c>
      <c r="BI39" s="4">
        <v>0</v>
      </c>
      <c r="BJ39" s="51">
        <v>0</v>
      </c>
      <c r="BK39" s="43">
        <v>0</v>
      </c>
      <c r="BL39" s="11">
        <v>0</v>
      </c>
      <c r="BM39" s="44">
        <v>0</v>
      </c>
      <c r="BN39" s="43">
        <v>0</v>
      </c>
      <c r="BO39" s="11">
        <v>3</v>
      </c>
      <c r="BP39" s="44">
        <v>0</v>
      </c>
      <c r="BQ39" s="43">
        <v>0</v>
      </c>
      <c r="BR39" s="11">
        <v>0</v>
      </c>
      <c r="BS39" s="44">
        <v>0</v>
      </c>
      <c r="BT39" s="43">
        <v>0</v>
      </c>
      <c r="BU39" s="11">
        <v>0</v>
      </c>
      <c r="BV39" s="44">
        <v>0</v>
      </c>
      <c r="BW39" s="43">
        <v>0</v>
      </c>
      <c r="BX39" s="11">
        <v>0</v>
      </c>
      <c r="BY39" s="44">
        <v>0</v>
      </c>
      <c r="BZ39" s="43">
        <v>0</v>
      </c>
      <c r="CA39" s="11">
        <v>0</v>
      </c>
      <c r="CB39" s="44">
        <v>0</v>
      </c>
      <c r="CC39" s="43">
        <v>0</v>
      </c>
      <c r="CD39" s="11">
        <v>0</v>
      </c>
      <c r="CE39" s="44">
        <v>0</v>
      </c>
      <c r="CF39" s="43">
        <v>0</v>
      </c>
      <c r="CG39" s="11">
        <v>0</v>
      </c>
      <c r="CH39" s="44">
        <v>0</v>
      </c>
      <c r="CI39" s="43">
        <v>0</v>
      </c>
      <c r="CJ39" s="11">
        <v>0</v>
      </c>
      <c r="CK39" s="44">
        <v>0</v>
      </c>
      <c r="CL39" s="43">
        <v>0</v>
      </c>
      <c r="CM39" s="11">
        <v>0</v>
      </c>
      <c r="CN39" s="44">
        <v>0</v>
      </c>
      <c r="CO39" s="43">
        <v>0</v>
      </c>
      <c r="CP39" s="11">
        <v>0</v>
      </c>
      <c r="CQ39" s="44">
        <v>0</v>
      </c>
      <c r="CR39" s="43">
        <v>0</v>
      </c>
      <c r="CS39" s="11">
        <v>0</v>
      </c>
      <c r="CT39" s="44">
        <v>0</v>
      </c>
      <c r="CU39" s="43">
        <v>0</v>
      </c>
      <c r="CV39" s="11">
        <v>0</v>
      </c>
      <c r="CW39" s="44">
        <v>0</v>
      </c>
      <c r="CX39" s="45">
        <v>16</v>
      </c>
      <c r="CY39" s="12">
        <v>172</v>
      </c>
      <c r="CZ39" s="44">
        <f t="shared" si="12"/>
        <v>10750</v>
      </c>
      <c r="DA39" s="45">
        <v>2</v>
      </c>
      <c r="DB39" s="12">
        <v>27</v>
      </c>
      <c r="DC39" s="44">
        <f t="shared" si="14"/>
        <v>13500</v>
      </c>
      <c r="DD39" s="6">
        <f t="shared" si="15"/>
        <v>42</v>
      </c>
      <c r="DE39" s="13">
        <f t="shared" si="16"/>
        <v>433</v>
      </c>
      <c r="DF39" s="1"/>
      <c r="DG39" s="2"/>
      <c r="DH39" s="1"/>
      <c r="DI39" s="1"/>
      <c r="DJ39" s="1"/>
      <c r="DK39" s="2"/>
      <c r="DL39" s="1"/>
      <c r="DM39" s="1"/>
      <c r="DN39" s="1"/>
    </row>
    <row r="40" spans="1:193" x14ac:dyDescent="0.25">
      <c r="A40" s="56">
        <v>2011</v>
      </c>
      <c r="B40" s="72" t="s">
        <v>13</v>
      </c>
      <c r="C40" s="43">
        <v>0</v>
      </c>
      <c r="D40" s="11">
        <v>0</v>
      </c>
      <c r="E40" s="44">
        <v>0</v>
      </c>
      <c r="F40" s="43">
        <v>0</v>
      </c>
      <c r="G40" s="11">
        <v>0</v>
      </c>
      <c r="H40" s="44">
        <v>0</v>
      </c>
      <c r="I40" s="43">
        <v>0</v>
      </c>
      <c r="J40" s="11">
        <v>0</v>
      </c>
      <c r="K40" s="44">
        <v>0</v>
      </c>
      <c r="L40" s="43">
        <v>0</v>
      </c>
      <c r="M40" s="11">
        <v>0</v>
      </c>
      <c r="N40" s="44">
        <v>0</v>
      </c>
      <c r="O40" s="43">
        <v>0</v>
      </c>
      <c r="P40" s="11">
        <v>0</v>
      </c>
      <c r="Q40" s="44">
        <v>0</v>
      </c>
      <c r="R40" s="43">
        <v>0</v>
      </c>
      <c r="S40" s="11">
        <v>0</v>
      </c>
      <c r="T40" s="44">
        <v>0</v>
      </c>
      <c r="U40" s="43">
        <v>0</v>
      </c>
      <c r="V40" s="11">
        <v>0</v>
      </c>
      <c r="W40" s="44">
        <v>0</v>
      </c>
      <c r="X40" s="43">
        <v>0</v>
      </c>
      <c r="Y40" s="11">
        <v>0</v>
      </c>
      <c r="Z40" s="44">
        <v>0</v>
      </c>
      <c r="AA40" s="43">
        <v>0</v>
      </c>
      <c r="AB40" s="11">
        <v>0</v>
      </c>
      <c r="AC40" s="44">
        <v>0</v>
      </c>
      <c r="AD40" s="43">
        <v>0</v>
      </c>
      <c r="AE40" s="11">
        <v>0</v>
      </c>
      <c r="AF40" s="44">
        <v>0</v>
      </c>
      <c r="AG40" s="43">
        <v>0</v>
      </c>
      <c r="AH40" s="11">
        <v>0</v>
      </c>
      <c r="AI40" s="44">
        <v>0</v>
      </c>
      <c r="AJ40" s="43">
        <v>0</v>
      </c>
      <c r="AK40" s="11">
        <v>0</v>
      </c>
      <c r="AL40" s="44">
        <v>0</v>
      </c>
      <c r="AM40" s="43">
        <v>0</v>
      </c>
      <c r="AN40" s="11">
        <v>0</v>
      </c>
      <c r="AO40" s="44">
        <v>0</v>
      </c>
      <c r="AP40" s="43">
        <v>0</v>
      </c>
      <c r="AQ40" s="11">
        <v>0</v>
      </c>
      <c r="AR40" s="44">
        <v>0</v>
      </c>
      <c r="AS40" s="43">
        <v>0</v>
      </c>
      <c r="AT40" s="11">
        <v>0</v>
      </c>
      <c r="AU40" s="44">
        <v>0</v>
      </c>
      <c r="AV40" s="43">
        <v>0</v>
      </c>
      <c r="AW40" s="11">
        <v>0</v>
      </c>
      <c r="AX40" s="44">
        <v>0</v>
      </c>
      <c r="AY40" s="43">
        <v>0</v>
      </c>
      <c r="AZ40" s="11">
        <v>0</v>
      </c>
      <c r="BA40" s="44">
        <v>0</v>
      </c>
      <c r="BB40" s="43">
        <v>0</v>
      </c>
      <c r="BC40" s="11">
        <v>0</v>
      </c>
      <c r="BD40" s="44">
        <v>0</v>
      </c>
      <c r="BE40" s="50">
        <v>0</v>
      </c>
      <c r="BF40" s="4">
        <v>0</v>
      </c>
      <c r="BG40" s="51">
        <f t="shared" si="11"/>
        <v>0</v>
      </c>
      <c r="BH40" s="50">
        <v>0</v>
      </c>
      <c r="BI40" s="4">
        <v>0</v>
      </c>
      <c r="BJ40" s="51">
        <v>0</v>
      </c>
      <c r="BK40" s="43">
        <v>0</v>
      </c>
      <c r="BL40" s="11">
        <v>0</v>
      </c>
      <c r="BM40" s="44">
        <v>0</v>
      </c>
      <c r="BN40" s="45">
        <v>28</v>
      </c>
      <c r="BO40" s="12">
        <v>163</v>
      </c>
      <c r="BP40" s="44">
        <f>BO40/BN40*1000</f>
        <v>5821.4285714285716</v>
      </c>
      <c r="BQ40" s="43">
        <v>0</v>
      </c>
      <c r="BR40" s="11">
        <v>0</v>
      </c>
      <c r="BS40" s="44">
        <v>0</v>
      </c>
      <c r="BT40" s="43">
        <v>0</v>
      </c>
      <c r="BU40" s="11">
        <v>0</v>
      </c>
      <c r="BV40" s="44">
        <v>0</v>
      </c>
      <c r="BW40" s="43">
        <v>0</v>
      </c>
      <c r="BX40" s="11">
        <v>0</v>
      </c>
      <c r="BY40" s="44">
        <v>0</v>
      </c>
      <c r="BZ40" s="43">
        <v>0</v>
      </c>
      <c r="CA40" s="11">
        <v>0</v>
      </c>
      <c r="CB40" s="44">
        <v>0</v>
      </c>
      <c r="CC40" s="43">
        <v>0</v>
      </c>
      <c r="CD40" s="11">
        <v>0</v>
      </c>
      <c r="CE40" s="44">
        <v>0</v>
      </c>
      <c r="CF40" s="43">
        <v>0</v>
      </c>
      <c r="CG40" s="11">
        <v>0</v>
      </c>
      <c r="CH40" s="44">
        <v>0</v>
      </c>
      <c r="CI40" s="43">
        <v>0</v>
      </c>
      <c r="CJ40" s="11">
        <v>0</v>
      </c>
      <c r="CK40" s="44">
        <v>0</v>
      </c>
      <c r="CL40" s="43">
        <v>0</v>
      </c>
      <c r="CM40" s="11">
        <v>0</v>
      </c>
      <c r="CN40" s="44">
        <v>0</v>
      </c>
      <c r="CO40" s="43">
        <v>0</v>
      </c>
      <c r="CP40" s="11">
        <v>0</v>
      </c>
      <c r="CQ40" s="44">
        <v>0</v>
      </c>
      <c r="CR40" s="43">
        <v>0</v>
      </c>
      <c r="CS40" s="11">
        <v>0</v>
      </c>
      <c r="CT40" s="44">
        <v>0</v>
      </c>
      <c r="CU40" s="43">
        <v>0</v>
      </c>
      <c r="CV40" s="11">
        <v>0</v>
      </c>
      <c r="CW40" s="44">
        <v>0</v>
      </c>
      <c r="CX40" s="45">
        <v>480</v>
      </c>
      <c r="CY40" s="12">
        <v>2722</v>
      </c>
      <c r="CZ40" s="44">
        <f t="shared" si="12"/>
        <v>5670.833333333333</v>
      </c>
      <c r="DA40" s="45">
        <v>64</v>
      </c>
      <c r="DB40" s="12">
        <v>496</v>
      </c>
      <c r="DC40" s="44">
        <f t="shared" si="14"/>
        <v>7750</v>
      </c>
      <c r="DD40" s="6">
        <f t="shared" si="15"/>
        <v>572</v>
      </c>
      <c r="DE40" s="13">
        <f t="shared" si="16"/>
        <v>3381</v>
      </c>
      <c r="DF40" s="1"/>
      <c r="DG40" s="2"/>
      <c r="DH40" s="1"/>
      <c r="DI40" s="1"/>
      <c r="DJ40" s="1"/>
      <c r="DK40" s="2"/>
      <c r="DL40" s="1"/>
      <c r="DM40" s="1"/>
      <c r="DN40" s="1"/>
    </row>
    <row r="41" spans="1:193" x14ac:dyDescent="0.25">
      <c r="A41" s="56">
        <v>2011</v>
      </c>
      <c r="B41" s="72" t="s">
        <v>14</v>
      </c>
      <c r="C41" s="43">
        <v>0</v>
      </c>
      <c r="D41" s="11">
        <v>0</v>
      </c>
      <c r="E41" s="44">
        <v>0</v>
      </c>
      <c r="F41" s="43">
        <v>0</v>
      </c>
      <c r="G41" s="11">
        <v>0</v>
      </c>
      <c r="H41" s="44">
        <v>0</v>
      </c>
      <c r="I41" s="43">
        <v>0</v>
      </c>
      <c r="J41" s="11">
        <v>0</v>
      </c>
      <c r="K41" s="44">
        <v>0</v>
      </c>
      <c r="L41" s="43">
        <v>0</v>
      </c>
      <c r="M41" s="11">
        <v>0</v>
      </c>
      <c r="N41" s="44">
        <v>0</v>
      </c>
      <c r="O41" s="43">
        <v>0</v>
      </c>
      <c r="P41" s="11">
        <v>0</v>
      </c>
      <c r="Q41" s="44">
        <v>0</v>
      </c>
      <c r="R41" s="43">
        <v>0</v>
      </c>
      <c r="S41" s="11">
        <v>0</v>
      </c>
      <c r="T41" s="44">
        <v>0</v>
      </c>
      <c r="U41" s="43">
        <v>0</v>
      </c>
      <c r="V41" s="11">
        <v>0</v>
      </c>
      <c r="W41" s="44">
        <v>0</v>
      </c>
      <c r="X41" s="43">
        <v>0</v>
      </c>
      <c r="Y41" s="11">
        <v>0</v>
      </c>
      <c r="Z41" s="44">
        <v>0</v>
      </c>
      <c r="AA41" s="43">
        <v>0</v>
      </c>
      <c r="AB41" s="11">
        <v>0</v>
      </c>
      <c r="AC41" s="44">
        <v>0</v>
      </c>
      <c r="AD41" s="43">
        <v>0</v>
      </c>
      <c r="AE41" s="11">
        <v>0</v>
      </c>
      <c r="AF41" s="44">
        <v>0</v>
      </c>
      <c r="AG41" s="43">
        <v>0</v>
      </c>
      <c r="AH41" s="11">
        <v>0</v>
      </c>
      <c r="AI41" s="44">
        <v>0</v>
      </c>
      <c r="AJ41" s="43">
        <v>0</v>
      </c>
      <c r="AK41" s="11">
        <v>0</v>
      </c>
      <c r="AL41" s="44">
        <v>0</v>
      </c>
      <c r="AM41" s="43">
        <v>0</v>
      </c>
      <c r="AN41" s="11">
        <v>0</v>
      </c>
      <c r="AO41" s="44">
        <v>0</v>
      </c>
      <c r="AP41" s="43">
        <v>0</v>
      </c>
      <c r="AQ41" s="11">
        <v>0</v>
      </c>
      <c r="AR41" s="44">
        <v>0</v>
      </c>
      <c r="AS41" s="43">
        <v>0</v>
      </c>
      <c r="AT41" s="11">
        <v>0</v>
      </c>
      <c r="AU41" s="44">
        <v>0</v>
      </c>
      <c r="AV41" s="43">
        <v>0</v>
      </c>
      <c r="AW41" s="11">
        <v>0</v>
      </c>
      <c r="AX41" s="44">
        <v>0</v>
      </c>
      <c r="AY41" s="43">
        <v>0</v>
      </c>
      <c r="AZ41" s="11">
        <v>0</v>
      </c>
      <c r="BA41" s="44">
        <v>0</v>
      </c>
      <c r="BB41" s="43">
        <v>0</v>
      </c>
      <c r="BC41" s="11">
        <v>0</v>
      </c>
      <c r="BD41" s="44">
        <v>0</v>
      </c>
      <c r="BE41" s="50">
        <v>0</v>
      </c>
      <c r="BF41" s="4">
        <v>0</v>
      </c>
      <c r="BG41" s="51">
        <f t="shared" si="11"/>
        <v>0</v>
      </c>
      <c r="BH41" s="50">
        <v>0</v>
      </c>
      <c r="BI41" s="4">
        <v>0</v>
      </c>
      <c r="BJ41" s="51">
        <v>0</v>
      </c>
      <c r="BK41" s="43">
        <v>0</v>
      </c>
      <c r="BL41" s="11">
        <v>0</v>
      </c>
      <c r="BM41" s="44">
        <v>0</v>
      </c>
      <c r="BN41" s="43">
        <v>0</v>
      </c>
      <c r="BO41" s="11">
        <v>0</v>
      </c>
      <c r="BP41" s="44">
        <v>0</v>
      </c>
      <c r="BQ41" s="43">
        <v>0</v>
      </c>
      <c r="BR41" s="11">
        <v>0</v>
      </c>
      <c r="BS41" s="44">
        <v>0</v>
      </c>
      <c r="BT41" s="43">
        <v>0</v>
      </c>
      <c r="BU41" s="11">
        <v>0</v>
      </c>
      <c r="BV41" s="44">
        <v>0</v>
      </c>
      <c r="BW41" s="43">
        <v>0</v>
      </c>
      <c r="BX41" s="11">
        <v>0</v>
      </c>
      <c r="BY41" s="44">
        <v>0</v>
      </c>
      <c r="BZ41" s="43">
        <v>0</v>
      </c>
      <c r="CA41" s="11">
        <v>0</v>
      </c>
      <c r="CB41" s="44">
        <v>0</v>
      </c>
      <c r="CC41" s="43">
        <v>0</v>
      </c>
      <c r="CD41" s="11">
        <v>0</v>
      </c>
      <c r="CE41" s="44">
        <v>0</v>
      </c>
      <c r="CF41" s="43">
        <v>0</v>
      </c>
      <c r="CG41" s="11">
        <v>0</v>
      </c>
      <c r="CH41" s="44">
        <v>0</v>
      </c>
      <c r="CI41" s="43">
        <v>0</v>
      </c>
      <c r="CJ41" s="11">
        <v>0</v>
      </c>
      <c r="CK41" s="44">
        <v>0</v>
      </c>
      <c r="CL41" s="43">
        <v>0</v>
      </c>
      <c r="CM41" s="11">
        <v>0</v>
      </c>
      <c r="CN41" s="44">
        <v>0</v>
      </c>
      <c r="CO41" s="43">
        <v>0</v>
      </c>
      <c r="CP41" s="11">
        <v>0</v>
      </c>
      <c r="CQ41" s="44">
        <v>0</v>
      </c>
      <c r="CR41" s="43">
        <v>0</v>
      </c>
      <c r="CS41" s="11">
        <v>0</v>
      </c>
      <c r="CT41" s="44">
        <v>0</v>
      </c>
      <c r="CU41" s="43">
        <v>0</v>
      </c>
      <c r="CV41" s="11">
        <v>0</v>
      </c>
      <c r="CW41" s="44">
        <v>0</v>
      </c>
      <c r="CX41" s="45">
        <v>2</v>
      </c>
      <c r="CY41" s="12">
        <v>32</v>
      </c>
      <c r="CZ41" s="44">
        <f t="shared" si="12"/>
        <v>16000</v>
      </c>
      <c r="DA41" s="45">
        <v>32</v>
      </c>
      <c r="DB41" s="12">
        <v>266</v>
      </c>
      <c r="DC41" s="44">
        <f t="shared" si="14"/>
        <v>8312.5</v>
      </c>
      <c r="DD41" s="6">
        <f t="shared" si="15"/>
        <v>34</v>
      </c>
      <c r="DE41" s="13">
        <f t="shared" si="16"/>
        <v>298</v>
      </c>
      <c r="DF41" s="1"/>
      <c r="DG41" s="2"/>
      <c r="DH41" s="1"/>
      <c r="DI41" s="1"/>
      <c r="DJ41" s="1"/>
      <c r="DK41" s="2"/>
      <c r="DL41" s="1"/>
      <c r="DM41" s="1"/>
      <c r="DN41" s="1"/>
    </row>
    <row r="42" spans="1:193" x14ac:dyDescent="0.25">
      <c r="A42" s="56">
        <v>2011</v>
      </c>
      <c r="B42" s="72" t="s">
        <v>15</v>
      </c>
      <c r="C42" s="43">
        <v>0</v>
      </c>
      <c r="D42" s="11">
        <v>0</v>
      </c>
      <c r="E42" s="44">
        <v>0</v>
      </c>
      <c r="F42" s="43">
        <v>0</v>
      </c>
      <c r="G42" s="11">
        <v>0</v>
      </c>
      <c r="H42" s="44">
        <v>0</v>
      </c>
      <c r="I42" s="43">
        <v>0</v>
      </c>
      <c r="J42" s="11">
        <v>0</v>
      </c>
      <c r="K42" s="44">
        <v>0</v>
      </c>
      <c r="L42" s="43">
        <v>0</v>
      </c>
      <c r="M42" s="11">
        <v>0</v>
      </c>
      <c r="N42" s="44">
        <v>0</v>
      </c>
      <c r="O42" s="43">
        <v>0</v>
      </c>
      <c r="P42" s="11">
        <v>0</v>
      </c>
      <c r="Q42" s="44">
        <v>0</v>
      </c>
      <c r="R42" s="43">
        <v>0</v>
      </c>
      <c r="S42" s="11">
        <v>0</v>
      </c>
      <c r="T42" s="44">
        <v>0</v>
      </c>
      <c r="U42" s="43">
        <v>0</v>
      </c>
      <c r="V42" s="11">
        <v>0</v>
      </c>
      <c r="W42" s="44">
        <v>0</v>
      </c>
      <c r="X42" s="43">
        <v>0</v>
      </c>
      <c r="Y42" s="11">
        <v>0</v>
      </c>
      <c r="Z42" s="44">
        <v>0</v>
      </c>
      <c r="AA42" s="43">
        <v>0</v>
      </c>
      <c r="AB42" s="11">
        <v>0</v>
      </c>
      <c r="AC42" s="44">
        <v>0</v>
      </c>
      <c r="AD42" s="43">
        <v>0</v>
      </c>
      <c r="AE42" s="11">
        <v>0</v>
      </c>
      <c r="AF42" s="44">
        <v>0</v>
      </c>
      <c r="AG42" s="43">
        <v>0</v>
      </c>
      <c r="AH42" s="11">
        <v>0</v>
      </c>
      <c r="AI42" s="44">
        <v>0</v>
      </c>
      <c r="AJ42" s="43">
        <v>0</v>
      </c>
      <c r="AK42" s="11">
        <v>0</v>
      </c>
      <c r="AL42" s="44">
        <v>0</v>
      </c>
      <c r="AM42" s="43">
        <v>0</v>
      </c>
      <c r="AN42" s="11">
        <v>0</v>
      </c>
      <c r="AO42" s="44">
        <v>0</v>
      </c>
      <c r="AP42" s="43">
        <v>0</v>
      </c>
      <c r="AQ42" s="11">
        <v>0</v>
      </c>
      <c r="AR42" s="44">
        <v>0</v>
      </c>
      <c r="AS42" s="43">
        <v>0</v>
      </c>
      <c r="AT42" s="11">
        <v>0</v>
      </c>
      <c r="AU42" s="44">
        <v>0</v>
      </c>
      <c r="AV42" s="43">
        <v>0</v>
      </c>
      <c r="AW42" s="11">
        <v>0</v>
      </c>
      <c r="AX42" s="44">
        <v>0</v>
      </c>
      <c r="AY42" s="43">
        <v>0</v>
      </c>
      <c r="AZ42" s="11">
        <v>0</v>
      </c>
      <c r="BA42" s="44">
        <v>0</v>
      </c>
      <c r="BB42" s="43">
        <v>0</v>
      </c>
      <c r="BC42" s="11">
        <v>0</v>
      </c>
      <c r="BD42" s="44">
        <v>0</v>
      </c>
      <c r="BE42" s="50">
        <v>0</v>
      </c>
      <c r="BF42" s="4">
        <v>0</v>
      </c>
      <c r="BG42" s="51">
        <f t="shared" si="11"/>
        <v>0</v>
      </c>
      <c r="BH42" s="50">
        <v>0</v>
      </c>
      <c r="BI42" s="4">
        <v>0</v>
      </c>
      <c r="BJ42" s="51">
        <v>0</v>
      </c>
      <c r="BK42" s="43">
        <v>0</v>
      </c>
      <c r="BL42" s="11">
        <v>0</v>
      </c>
      <c r="BM42" s="44">
        <v>0</v>
      </c>
      <c r="BN42" s="43">
        <v>0</v>
      </c>
      <c r="BO42" s="11">
        <v>0</v>
      </c>
      <c r="BP42" s="44">
        <v>0</v>
      </c>
      <c r="BQ42" s="43">
        <v>0</v>
      </c>
      <c r="BR42" s="11">
        <v>0</v>
      </c>
      <c r="BS42" s="44">
        <v>0</v>
      </c>
      <c r="BT42" s="43">
        <v>0</v>
      </c>
      <c r="BU42" s="11">
        <v>0</v>
      </c>
      <c r="BV42" s="44">
        <v>0</v>
      </c>
      <c r="BW42" s="43">
        <v>0</v>
      </c>
      <c r="BX42" s="11">
        <v>0</v>
      </c>
      <c r="BY42" s="44">
        <v>0</v>
      </c>
      <c r="BZ42" s="43">
        <v>0</v>
      </c>
      <c r="CA42" s="11">
        <v>0</v>
      </c>
      <c r="CB42" s="44">
        <v>0</v>
      </c>
      <c r="CC42" s="43">
        <v>0</v>
      </c>
      <c r="CD42" s="11">
        <v>0</v>
      </c>
      <c r="CE42" s="44">
        <v>0</v>
      </c>
      <c r="CF42" s="43">
        <v>0</v>
      </c>
      <c r="CG42" s="11">
        <v>0</v>
      </c>
      <c r="CH42" s="44">
        <v>0</v>
      </c>
      <c r="CI42" s="43">
        <v>0</v>
      </c>
      <c r="CJ42" s="11">
        <v>0</v>
      </c>
      <c r="CK42" s="44">
        <v>0</v>
      </c>
      <c r="CL42" s="43">
        <v>0</v>
      </c>
      <c r="CM42" s="11">
        <v>0</v>
      </c>
      <c r="CN42" s="44">
        <v>0</v>
      </c>
      <c r="CO42" s="43">
        <v>0</v>
      </c>
      <c r="CP42" s="11">
        <v>0</v>
      </c>
      <c r="CQ42" s="44">
        <v>0</v>
      </c>
      <c r="CR42" s="43">
        <v>0</v>
      </c>
      <c r="CS42" s="11">
        <v>0</v>
      </c>
      <c r="CT42" s="44">
        <v>0</v>
      </c>
      <c r="CU42" s="43">
        <v>0</v>
      </c>
      <c r="CV42" s="11">
        <v>0</v>
      </c>
      <c r="CW42" s="44">
        <v>0</v>
      </c>
      <c r="CX42" s="45">
        <v>242</v>
      </c>
      <c r="CY42" s="12">
        <v>1502</v>
      </c>
      <c r="CZ42" s="44">
        <f t="shared" si="12"/>
        <v>6206.6115702479337</v>
      </c>
      <c r="DA42" s="43">
        <v>0</v>
      </c>
      <c r="DB42" s="11">
        <v>0</v>
      </c>
      <c r="DC42" s="44">
        <v>0</v>
      </c>
      <c r="DD42" s="6">
        <f t="shared" si="15"/>
        <v>242</v>
      </c>
      <c r="DE42" s="13">
        <f t="shared" si="16"/>
        <v>1502</v>
      </c>
      <c r="DF42" s="1"/>
      <c r="DG42" s="2"/>
      <c r="DH42" s="1"/>
      <c r="DI42" s="1"/>
      <c r="DJ42" s="1"/>
      <c r="DK42" s="2"/>
      <c r="DL42" s="1"/>
      <c r="DM42" s="1"/>
      <c r="DN42" s="1"/>
    </row>
    <row r="43" spans="1:193" x14ac:dyDescent="0.25">
      <c r="A43" s="56">
        <v>2011</v>
      </c>
      <c r="B43" s="72" t="s">
        <v>16</v>
      </c>
      <c r="C43" s="43">
        <v>0</v>
      </c>
      <c r="D43" s="11">
        <v>0</v>
      </c>
      <c r="E43" s="44">
        <v>0</v>
      </c>
      <c r="F43" s="43">
        <v>0</v>
      </c>
      <c r="G43" s="11">
        <v>0</v>
      </c>
      <c r="H43" s="44">
        <v>0</v>
      </c>
      <c r="I43" s="43">
        <v>0</v>
      </c>
      <c r="J43" s="11">
        <v>0</v>
      </c>
      <c r="K43" s="44">
        <v>0</v>
      </c>
      <c r="L43" s="43">
        <v>0</v>
      </c>
      <c r="M43" s="11">
        <v>0</v>
      </c>
      <c r="N43" s="44">
        <v>0</v>
      </c>
      <c r="O43" s="43">
        <v>0</v>
      </c>
      <c r="P43" s="11">
        <v>0</v>
      </c>
      <c r="Q43" s="44">
        <v>0</v>
      </c>
      <c r="R43" s="43">
        <v>0</v>
      </c>
      <c r="S43" s="11">
        <v>0</v>
      </c>
      <c r="T43" s="44">
        <v>0</v>
      </c>
      <c r="U43" s="43">
        <v>0</v>
      </c>
      <c r="V43" s="11">
        <v>0</v>
      </c>
      <c r="W43" s="44">
        <v>0</v>
      </c>
      <c r="X43" s="43">
        <v>0</v>
      </c>
      <c r="Y43" s="11">
        <v>0</v>
      </c>
      <c r="Z43" s="44">
        <v>0</v>
      </c>
      <c r="AA43" s="43">
        <v>0</v>
      </c>
      <c r="AB43" s="11">
        <v>0</v>
      </c>
      <c r="AC43" s="44">
        <v>0</v>
      </c>
      <c r="AD43" s="43">
        <v>0</v>
      </c>
      <c r="AE43" s="11">
        <v>0</v>
      </c>
      <c r="AF43" s="44">
        <v>0</v>
      </c>
      <c r="AG43" s="43">
        <v>0</v>
      </c>
      <c r="AH43" s="11">
        <v>0</v>
      </c>
      <c r="AI43" s="44">
        <v>0</v>
      </c>
      <c r="AJ43" s="43">
        <v>0</v>
      </c>
      <c r="AK43" s="11">
        <v>0</v>
      </c>
      <c r="AL43" s="44">
        <v>0</v>
      </c>
      <c r="AM43" s="43">
        <v>0</v>
      </c>
      <c r="AN43" s="11">
        <v>0</v>
      </c>
      <c r="AO43" s="44">
        <v>0</v>
      </c>
      <c r="AP43" s="43">
        <v>0</v>
      </c>
      <c r="AQ43" s="11">
        <v>0</v>
      </c>
      <c r="AR43" s="44">
        <v>0</v>
      </c>
      <c r="AS43" s="43">
        <v>0</v>
      </c>
      <c r="AT43" s="11">
        <v>0</v>
      </c>
      <c r="AU43" s="44">
        <v>0</v>
      </c>
      <c r="AV43" s="43">
        <v>0</v>
      </c>
      <c r="AW43" s="11">
        <v>0</v>
      </c>
      <c r="AX43" s="44">
        <v>0</v>
      </c>
      <c r="AY43" s="43">
        <v>0</v>
      </c>
      <c r="AZ43" s="11">
        <v>0</v>
      </c>
      <c r="BA43" s="44">
        <v>0</v>
      </c>
      <c r="BB43" s="43">
        <v>0</v>
      </c>
      <c r="BC43" s="11">
        <v>0</v>
      </c>
      <c r="BD43" s="44">
        <v>0</v>
      </c>
      <c r="BE43" s="50">
        <v>0</v>
      </c>
      <c r="BF43" s="4">
        <v>0</v>
      </c>
      <c r="BG43" s="51">
        <f t="shared" si="11"/>
        <v>0</v>
      </c>
      <c r="BH43" s="50">
        <v>0</v>
      </c>
      <c r="BI43" s="4">
        <v>0</v>
      </c>
      <c r="BJ43" s="51">
        <v>0</v>
      </c>
      <c r="BK43" s="43">
        <v>0</v>
      </c>
      <c r="BL43" s="11">
        <v>0</v>
      </c>
      <c r="BM43" s="44">
        <v>0</v>
      </c>
      <c r="BN43" s="43">
        <v>0</v>
      </c>
      <c r="BO43" s="11">
        <v>0</v>
      </c>
      <c r="BP43" s="44">
        <v>0</v>
      </c>
      <c r="BQ43" s="43">
        <v>0</v>
      </c>
      <c r="BR43" s="11">
        <v>0</v>
      </c>
      <c r="BS43" s="44">
        <v>0</v>
      </c>
      <c r="BT43" s="43">
        <v>0</v>
      </c>
      <c r="BU43" s="11">
        <v>0</v>
      </c>
      <c r="BV43" s="44">
        <v>0</v>
      </c>
      <c r="BW43" s="43">
        <v>0</v>
      </c>
      <c r="BX43" s="11">
        <v>0</v>
      </c>
      <c r="BY43" s="44">
        <v>0</v>
      </c>
      <c r="BZ43" s="43">
        <v>0</v>
      </c>
      <c r="CA43" s="11">
        <v>0</v>
      </c>
      <c r="CB43" s="44">
        <v>0</v>
      </c>
      <c r="CC43" s="43">
        <v>0</v>
      </c>
      <c r="CD43" s="11">
        <v>0</v>
      </c>
      <c r="CE43" s="44">
        <v>0</v>
      </c>
      <c r="CF43" s="43">
        <v>0</v>
      </c>
      <c r="CG43" s="11">
        <v>0</v>
      </c>
      <c r="CH43" s="44">
        <v>0</v>
      </c>
      <c r="CI43" s="43">
        <v>0</v>
      </c>
      <c r="CJ43" s="11">
        <v>0</v>
      </c>
      <c r="CK43" s="44">
        <v>0</v>
      </c>
      <c r="CL43" s="43">
        <v>0</v>
      </c>
      <c r="CM43" s="11">
        <v>0</v>
      </c>
      <c r="CN43" s="44">
        <v>0</v>
      </c>
      <c r="CO43" s="43">
        <v>0</v>
      </c>
      <c r="CP43" s="11">
        <v>0</v>
      </c>
      <c r="CQ43" s="44">
        <v>0</v>
      </c>
      <c r="CR43" s="43">
        <v>0</v>
      </c>
      <c r="CS43" s="11">
        <v>0</v>
      </c>
      <c r="CT43" s="44">
        <v>0</v>
      </c>
      <c r="CU43" s="43">
        <v>0</v>
      </c>
      <c r="CV43" s="11">
        <v>0</v>
      </c>
      <c r="CW43" s="44">
        <v>0</v>
      </c>
      <c r="CX43" s="45">
        <v>2</v>
      </c>
      <c r="CY43" s="12">
        <v>26</v>
      </c>
      <c r="CZ43" s="44">
        <f t="shared" si="12"/>
        <v>13000</v>
      </c>
      <c r="DA43" s="43">
        <v>0</v>
      </c>
      <c r="DB43" s="11">
        <v>0</v>
      </c>
      <c r="DC43" s="44">
        <v>0</v>
      </c>
      <c r="DD43" s="6">
        <f t="shared" si="15"/>
        <v>2</v>
      </c>
      <c r="DE43" s="13">
        <f t="shared" si="16"/>
        <v>26</v>
      </c>
      <c r="DF43" s="1"/>
      <c r="DG43" s="2"/>
      <c r="DH43" s="1"/>
      <c r="DI43" s="1"/>
      <c r="DJ43" s="1"/>
      <c r="DK43" s="2"/>
      <c r="DL43" s="1"/>
      <c r="DM43" s="1"/>
      <c r="DN43" s="1"/>
    </row>
    <row r="44" spans="1:193" ht="15.75" thickBot="1" x14ac:dyDescent="0.3">
      <c r="A44" s="73"/>
      <c r="B44" s="74" t="s">
        <v>17</v>
      </c>
      <c r="C44" s="65">
        <f>SUM(C32:C43)</f>
        <v>39</v>
      </c>
      <c r="D44" s="38">
        <f>SUM(D32:D43)</f>
        <v>355</v>
      </c>
      <c r="E44" s="66"/>
      <c r="F44" s="65">
        <f>SUM(F32:F43)</f>
        <v>41132</v>
      </c>
      <c r="G44" s="38">
        <f>SUM(G32:G43)</f>
        <v>163161</v>
      </c>
      <c r="H44" s="66"/>
      <c r="I44" s="65">
        <f>SUM(I32:I43)</f>
        <v>0</v>
      </c>
      <c r="J44" s="38">
        <f>SUM(J32:J43)</f>
        <v>0</v>
      </c>
      <c r="K44" s="66"/>
      <c r="L44" s="65">
        <f>SUM(L32:L43)</f>
        <v>0</v>
      </c>
      <c r="M44" s="38">
        <f>SUM(M32:M43)</f>
        <v>0</v>
      </c>
      <c r="N44" s="66"/>
      <c r="O44" s="65">
        <f>SUM(O32:O43)</f>
        <v>0</v>
      </c>
      <c r="P44" s="38">
        <f>SUM(P32:P43)</f>
        <v>0</v>
      </c>
      <c r="Q44" s="66"/>
      <c r="R44" s="65">
        <f>SUM(R32:R43)</f>
        <v>0</v>
      </c>
      <c r="S44" s="38">
        <f>SUM(S32:S43)</f>
        <v>0</v>
      </c>
      <c r="T44" s="66"/>
      <c r="U44" s="65">
        <f>SUM(U32:U43)</f>
        <v>0</v>
      </c>
      <c r="V44" s="38">
        <f>SUM(V32:V43)</f>
        <v>0</v>
      </c>
      <c r="W44" s="66"/>
      <c r="X44" s="65">
        <f>SUM(X32:X43)</f>
        <v>0</v>
      </c>
      <c r="Y44" s="38">
        <f>SUM(Y32:Y43)</f>
        <v>0</v>
      </c>
      <c r="Z44" s="66"/>
      <c r="AA44" s="65">
        <f>SUM(AA32:AA43)</f>
        <v>0</v>
      </c>
      <c r="AB44" s="38">
        <f>SUM(AB32:AB43)</f>
        <v>0</v>
      </c>
      <c r="AC44" s="66"/>
      <c r="AD44" s="65">
        <f>SUM(AD32:AD43)</f>
        <v>1</v>
      </c>
      <c r="AE44" s="38">
        <f>SUM(AE32:AE43)</f>
        <v>4</v>
      </c>
      <c r="AF44" s="66"/>
      <c r="AG44" s="65">
        <f>SUM(AG32:AG43)</f>
        <v>0</v>
      </c>
      <c r="AH44" s="38">
        <f>SUM(AH32:AH43)</f>
        <v>0</v>
      </c>
      <c r="AI44" s="66"/>
      <c r="AJ44" s="65">
        <f>SUM(AJ32:AJ43)</f>
        <v>0</v>
      </c>
      <c r="AK44" s="38">
        <f>SUM(AK32:AK43)</f>
        <v>0</v>
      </c>
      <c r="AL44" s="66"/>
      <c r="AM44" s="65">
        <f>SUM(AM32:AM43)</f>
        <v>0</v>
      </c>
      <c r="AN44" s="38">
        <f>SUM(AN32:AN43)</f>
        <v>0</v>
      </c>
      <c r="AO44" s="66"/>
      <c r="AP44" s="65">
        <f>SUM(AP32:AP43)</f>
        <v>0</v>
      </c>
      <c r="AQ44" s="38">
        <f>SUM(AQ32:AQ43)</f>
        <v>0</v>
      </c>
      <c r="AR44" s="66"/>
      <c r="AS44" s="65">
        <f>SUM(AS32:AS43)</f>
        <v>0</v>
      </c>
      <c r="AT44" s="38">
        <f>SUM(AT32:AT43)</f>
        <v>0</v>
      </c>
      <c r="AU44" s="66"/>
      <c r="AV44" s="65">
        <f>SUM(AV32:AV43)</f>
        <v>0</v>
      </c>
      <c r="AW44" s="38">
        <f>SUM(AW32:AW43)</f>
        <v>0</v>
      </c>
      <c r="AX44" s="66"/>
      <c r="AY44" s="65">
        <f>SUM(AY32:AY43)</f>
        <v>0</v>
      </c>
      <c r="AZ44" s="38">
        <f>SUM(AZ32:AZ43)</f>
        <v>0</v>
      </c>
      <c r="BA44" s="66"/>
      <c r="BB44" s="65">
        <f>SUM(BB32:BB43)</f>
        <v>0</v>
      </c>
      <c r="BC44" s="38">
        <f>SUM(BC32:BC43)</f>
        <v>0</v>
      </c>
      <c r="BD44" s="66"/>
      <c r="BE44" s="65">
        <f t="shared" ref="BE44:BF44" si="17">SUM(BE32:BE43)</f>
        <v>0</v>
      </c>
      <c r="BF44" s="38">
        <f t="shared" si="17"/>
        <v>0</v>
      </c>
      <c r="BG44" s="66"/>
      <c r="BH44" s="65">
        <f>SUM(BH32:BH43)</f>
        <v>0</v>
      </c>
      <c r="BI44" s="38">
        <f>SUM(BI32:BI43)</f>
        <v>0</v>
      </c>
      <c r="BJ44" s="66"/>
      <c r="BK44" s="65">
        <f>SUM(BK32:BK43)</f>
        <v>6</v>
      </c>
      <c r="BL44" s="38">
        <f>SUM(BL32:BL43)</f>
        <v>54</v>
      </c>
      <c r="BM44" s="66"/>
      <c r="BN44" s="65">
        <f>SUM(BN32:BN43)</f>
        <v>11045</v>
      </c>
      <c r="BO44" s="38">
        <f>SUM(BO32:BO43)</f>
        <v>46703</v>
      </c>
      <c r="BP44" s="66"/>
      <c r="BQ44" s="65">
        <f>SUM(BQ32:BQ43)</f>
        <v>0</v>
      </c>
      <c r="BR44" s="38">
        <f>SUM(BR32:BR43)</f>
        <v>0</v>
      </c>
      <c r="BS44" s="66"/>
      <c r="BT44" s="65">
        <f>SUM(BT32:BT43)</f>
        <v>0</v>
      </c>
      <c r="BU44" s="38">
        <f>SUM(BU32:BU43)</f>
        <v>0</v>
      </c>
      <c r="BV44" s="66"/>
      <c r="BW44" s="65">
        <f>SUM(BW32:BW43)</f>
        <v>0</v>
      </c>
      <c r="BX44" s="38">
        <f>SUM(BX32:BX43)</f>
        <v>0</v>
      </c>
      <c r="BY44" s="66"/>
      <c r="BZ44" s="65">
        <f>SUM(BZ32:BZ43)</f>
        <v>0</v>
      </c>
      <c r="CA44" s="38">
        <f>SUM(CA32:CA43)</f>
        <v>0</v>
      </c>
      <c r="CB44" s="66"/>
      <c r="CC44" s="65">
        <f>SUM(CC32:CC43)</f>
        <v>0</v>
      </c>
      <c r="CD44" s="38">
        <f>SUM(CD32:CD43)</f>
        <v>0</v>
      </c>
      <c r="CE44" s="66"/>
      <c r="CF44" s="65">
        <v>0</v>
      </c>
      <c r="CG44" s="38">
        <v>0</v>
      </c>
      <c r="CH44" s="66"/>
      <c r="CI44" s="65">
        <f>SUM(CI32:CI43)</f>
        <v>0</v>
      </c>
      <c r="CJ44" s="38">
        <f>SUM(CJ32:CJ43)</f>
        <v>0</v>
      </c>
      <c r="CK44" s="66"/>
      <c r="CL44" s="65">
        <f>SUM(CL32:CL43)</f>
        <v>0</v>
      </c>
      <c r="CM44" s="38">
        <f>SUM(CM32:CM43)</f>
        <v>0</v>
      </c>
      <c r="CN44" s="66"/>
      <c r="CO44" s="65">
        <f>SUM(CO32:CO43)</f>
        <v>0</v>
      </c>
      <c r="CP44" s="38">
        <f>SUM(CP32:CP43)</f>
        <v>0</v>
      </c>
      <c r="CQ44" s="66"/>
      <c r="CR44" s="65">
        <f>SUM(CR32:CR43)</f>
        <v>10000</v>
      </c>
      <c r="CS44" s="38">
        <f>SUM(CS32:CS43)</f>
        <v>41781</v>
      </c>
      <c r="CT44" s="66"/>
      <c r="CU44" s="65">
        <f>SUM(CU32:CU43)</f>
        <v>16350</v>
      </c>
      <c r="CV44" s="38">
        <f>SUM(CV32:CV43)</f>
        <v>64318</v>
      </c>
      <c r="CW44" s="66"/>
      <c r="CX44" s="65">
        <f>SUM(CX32:CX43)</f>
        <v>4151</v>
      </c>
      <c r="CY44" s="38">
        <f>SUM(CY32:CY43)</f>
        <v>19468</v>
      </c>
      <c r="CZ44" s="66"/>
      <c r="DA44" s="65">
        <f>SUM(DA32:DA43)</f>
        <v>4719</v>
      </c>
      <c r="DB44" s="38">
        <f>SUM(DB32:DB43)</f>
        <v>20828</v>
      </c>
      <c r="DC44" s="66"/>
      <c r="DD44" s="39">
        <f t="shared" si="15"/>
        <v>87443</v>
      </c>
      <c r="DE44" s="40">
        <f t="shared" si="16"/>
        <v>356672</v>
      </c>
      <c r="DF44" s="1"/>
      <c r="DG44" s="2"/>
      <c r="DH44" s="1"/>
      <c r="DI44" s="1"/>
      <c r="DJ44" s="1"/>
      <c r="DK44" s="2"/>
      <c r="DL44" s="1"/>
      <c r="DM44" s="1"/>
      <c r="DN44" s="1"/>
      <c r="DS44" s="5"/>
      <c r="DX44" s="5"/>
      <c r="EC44" s="5"/>
      <c r="EH44" s="5"/>
      <c r="EM44" s="5"/>
      <c r="ER44" s="5"/>
      <c r="EW44" s="5"/>
      <c r="FB44" s="5"/>
      <c r="FG44" s="5"/>
      <c r="FL44" s="5"/>
      <c r="FQ44" s="5"/>
      <c r="FV44" s="5"/>
      <c r="GA44" s="5"/>
      <c r="GF44" s="5"/>
      <c r="GK44" s="5"/>
    </row>
    <row r="45" spans="1:193" x14ac:dyDescent="0.25">
      <c r="A45" s="56">
        <v>2012</v>
      </c>
      <c r="B45" s="72" t="s">
        <v>5</v>
      </c>
      <c r="C45" s="43">
        <v>0</v>
      </c>
      <c r="D45" s="11">
        <v>0</v>
      </c>
      <c r="E45" s="44">
        <v>0</v>
      </c>
      <c r="F45" s="43">
        <v>0</v>
      </c>
      <c r="G45" s="11">
        <v>0</v>
      </c>
      <c r="H45" s="44">
        <v>0</v>
      </c>
      <c r="I45" s="45">
        <v>25000</v>
      </c>
      <c r="J45" s="12">
        <v>108149</v>
      </c>
      <c r="K45" s="44">
        <f t="shared" ref="K45:K48" si="18">J45/I45*1000</f>
        <v>4325.96</v>
      </c>
      <c r="L45" s="43">
        <v>0</v>
      </c>
      <c r="M45" s="11">
        <v>0</v>
      </c>
      <c r="N45" s="44">
        <v>0</v>
      </c>
      <c r="O45" s="43">
        <v>0</v>
      </c>
      <c r="P45" s="11">
        <v>0</v>
      </c>
      <c r="Q45" s="44">
        <v>0</v>
      </c>
      <c r="R45" s="48">
        <v>0</v>
      </c>
      <c r="S45" s="20">
        <v>0</v>
      </c>
      <c r="T45" s="51">
        <v>0</v>
      </c>
      <c r="U45" s="43">
        <v>0</v>
      </c>
      <c r="V45" s="11">
        <v>0</v>
      </c>
      <c r="W45" s="44">
        <v>0</v>
      </c>
      <c r="X45" s="50">
        <v>0</v>
      </c>
      <c r="Y45" s="4">
        <v>0</v>
      </c>
      <c r="Z45" s="51">
        <v>0</v>
      </c>
      <c r="AA45" s="50">
        <v>0</v>
      </c>
      <c r="AB45" s="4">
        <v>0</v>
      </c>
      <c r="AC45" s="51">
        <v>0</v>
      </c>
      <c r="AD45" s="43">
        <v>0</v>
      </c>
      <c r="AE45" s="11">
        <v>0</v>
      </c>
      <c r="AF45" s="44">
        <v>0</v>
      </c>
      <c r="AG45" s="43">
        <v>0</v>
      </c>
      <c r="AH45" s="11">
        <v>0</v>
      </c>
      <c r="AI45" s="44">
        <v>0</v>
      </c>
      <c r="AJ45" s="43">
        <v>0</v>
      </c>
      <c r="AK45" s="11">
        <v>0</v>
      </c>
      <c r="AL45" s="44">
        <v>0</v>
      </c>
      <c r="AM45" s="43">
        <v>0</v>
      </c>
      <c r="AN45" s="11">
        <v>0</v>
      </c>
      <c r="AO45" s="44">
        <v>0</v>
      </c>
      <c r="AP45" s="43">
        <v>0</v>
      </c>
      <c r="AQ45" s="11">
        <v>0</v>
      </c>
      <c r="AR45" s="44">
        <v>0</v>
      </c>
      <c r="AS45" s="43">
        <v>0</v>
      </c>
      <c r="AT45" s="11">
        <v>0</v>
      </c>
      <c r="AU45" s="44">
        <v>0</v>
      </c>
      <c r="AV45" s="43">
        <v>0</v>
      </c>
      <c r="AW45" s="11">
        <v>0</v>
      </c>
      <c r="AX45" s="44">
        <v>0</v>
      </c>
      <c r="AY45" s="43">
        <v>0</v>
      </c>
      <c r="AZ45" s="11">
        <v>0</v>
      </c>
      <c r="BA45" s="44">
        <v>0</v>
      </c>
      <c r="BB45" s="43">
        <v>0</v>
      </c>
      <c r="BC45" s="11">
        <v>0</v>
      </c>
      <c r="BD45" s="44">
        <v>0</v>
      </c>
      <c r="BE45" s="50">
        <v>0</v>
      </c>
      <c r="BF45" s="4">
        <v>0</v>
      </c>
      <c r="BG45" s="51">
        <f t="shared" ref="BG45:BG56" si="19">IF(BE45=0,0,BF45/BE45*1000)</f>
        <v>0</v>
      </c>
      <c r="BH45" s="50">
        <v>0</v>
      </c>
      <c r="BI45" s="4">
        <v>0</v>
      </c>
      <c r="BJ45" s="51">
        <v>0</v>
      </c>
      <c r="BK45" s="43">
        <v>0</v>
      </c>
      <c r="BL45" s="11">
        <v>0</v>
      </c>
      <c r="BM45" s="44">
        <v>0</v>
      </c>
      <c r="BN45" s="45">
        <v>28</v>
      </c>
      <c r="BO45" s="12">
        <v>155</v>
      </c>
      <c r="BP45" s="44">
        <f t="shared" ref="BP45:BP55" si="20">BO45/BN45*1000</f>
        <v>5535.7142857142853</v>
      </c>
      <c r="BQ45" s="43">
        <v>0</v>
      </c>
      <c r="BR45" s="11">
        <v>0</v>
      </c>
      <c r="BS45" s="44">
        <v>0</v>
      </c>
      <c r="BT45" s="43">
        <v>0</v>
      </c>
      <c r="BU45" s="11">
        <v>0</v>
      </c>
      <c r="BV45" s="44">
        <v>0</v>
      </c>
      <c r="BW45" s="43">
        <v>0</v>
      </c>
      <c r="BX45" s="11">
        <v>0</v>
      </c>
      <c r="BY45" s="44">
        <v>0</v>
      </c>
      <c r="BZ45" s="43">
        <v>0</v>
      </c>
      <c r="CA45" s="11">
        <v>0</v>
      </c>
      <c r="CB45" s="44">
        <v>0</v>
      </c>
      <c r="CC45" s="43">
        <v>0</v>
      </c>
      <c r="CD45" s="11">
        <v>0</v>
      </c>
      <c r="CE45" s="44">
        <v>0</v>
      </c>
      <c r="CF45" s="43">
        <v>0</v>
      </c>
      <c r="CG45" s="11">
        <v>0</v>
      </c>
      <c r="CH45" s="44">
        <v>0</v>
      </c>
      <c r="CI45" s="43">
        <v>0</v>
      </c>
      <c r="CJ45" s="11">
        <v>0</v>
      </c>
      <c r="CK45" s="44">
        <v>0</v>
      </c>
      <c r="CL45" s="43">
        <v>0</v>
      </c>
      <c r="CM45" s="11">
        <v>0</v>
      </c>
      <c r="CN45" s="44">
        <v>0</v>
      </c>
      <c r="CO45" s="43">
        <v>0</v>
      </c>
      <c r="CP45" s="11">
        <v>0</v>
      </c>
      <c r="CQ45" s="44">
        <v>0</v>
      </c>
      <c r="CR45" s="43">
        <v>0</v>
      </c>
      <c r="CS45" s="11">
        <v>0</v>
      </c>
      <c r="CT45" s="44">
        <v>0</v>
      </c>
      <c r="CU45" s="43">
        <v>0</v>
      </c>
      <c r="CV45" s="11">
        <v>0</v>
      </c>
      <c r="CW45" s="44">
        <v>0</v>
      </c>
      <c r="CX45" s="67">
        <v>14</v>
      </c>
      <c r="CY45" s="18">
        <v>177</v>
      </c>
      <c r="CZ45" s="44">
        <f t="shared" ref="CZ45:CZ55" si="21">CY45/CX45*1000</f>
        <v>12642.857142857143</v>
      </c>
      <c r="DA45" s="43">
        <v>0</v>
      </c>
      <c r="DB45" s="11">
        <v>0</v>
      </c>
      <c r="DC45" s="44">
        <v>0</v>
      </c>
      <c r="DD45" s="6">
        <f t="shared" si="15"/>
        <v>25042</v>
      </c>
      <c r="DE45" s="13">
        <f t="shared" si="16"/>
        <v>108481</v>
      </c>
      <c r="DF45" s="1"/>
      <c r="DG45" s="2"/>
      <c r="DH45" s="1"/>
      <c r="DI45" s="1"/>
      <c r="DJ45" s="1"/>
      <c r="DK45" s="2"/>
      <c r="DL45" s="1"/>
      <c r="DM45" s="1"/>
      <c r="DN45" s="1"/>
    </row>
    <row r="46" spans="1:193" x14ac:dyDescent="0.25">
      <c r="A46" s="56">
        <v>2012</v>
      </c>
      <c r="B46" s="72" t="s">
        <v>6</v>
      </c>
      <c r="C46" s="43">
        <v>0</v>
      </c>
      <c r="D46" s="11">
        <v>0</v>
      </c>
      <c r="E46" s="44">
        <v>0</v>
      </c>
      <c r="F46" s="43">
        <v>0</v>
      </c>
      <c r="G46" s="11">
        <v>0</v>
      </c>
      <c r="H46" s="44">
        <v>0</v>
      </c>
      <c r="I46" s="43">
        <v>0</v>
      </c>
      <c r="J46" s="11">
        <v>0</v>
      </c>
      <c r="K46" s="44">
        <v>0</v>
      </c>
      <c r="L46" s="43">
        <v>0</v>
      </c>
      <c r="M46" s="11">
        <v>0</v>
      </c>
      <c r="N46" s="44">
        <v>0</v>
      </c>
      <c r="O46" s="43">
        <v>0</v>
      </c>
      <c r="P46" s="11">
        <v>0</v>
      </c>
      <c r="Q46" s="44">
        <v>0</v>
      </c>
      <c r="R46" s="48">
        <v>0</v>
      </c>
      <c r="S46" s="20">
        <v>0</v>
      </c>
      <c r="T46" s="51">
        <v>0</v>
      </c>
      <c r="U46" s="43">
        <v>0</v>
      </c>
      <c r="V46" s="11">
        <v>0</v>
      </c>
      <c r="W46" s="44">
        <v>0</v>
      </c>
      <c r="X46" s="50">
        <v>0</v>
      </c>
      <c r="Y46" s="4">
        <v>0</v>
      </c>
      <c r="Z46" s="51">
        <v>0</v>
      </c>
      <c r="AA46" s="50">
        <v>0</v>
      </c>
      <c r="AB46" s="4">
        <v>0</v>
      </c>
      <c r="AC46" s="51">
        <v>0</v>
      </c>
      <c r="AD46" s="43">
        <v>0</v>
      </c>
      <c r="AE46" s="11">
        <v>0</v>
      </c>
      <c r="AF46" s="44">
        <v>0</v>
      </c>
      <c r="AG46" s="43">
        <v>0</v>
      </c>
      <c r="AH46" s="11">
        <v>0</v>
      </c>
      <c r="AI46" s="44">
        <v>0</v>
      </c>
      <c r="AJ46" s="43">
        <v>0</v>
      </c>
      <c r="AK46" s="11">
        <v>0</v>
      </c>
      <c r="AL46" s="44">
        <v>0</v>
      </c>
      <c r="AM46" s="43">
        <v>0</v>
      </c>
      <c r="AN46" s="11">
        <v>0</v>
      </c>
      <c r="AO46" s="44">
        <v>0</v>
      </c>
      <c r="AP46" s="43">
        <v>0</v>
      </c>
      <c r="AQ46" s="11">
        <v>0</v>
      </c>
      <c r="AR46" s="44">
        <v>0</v>
      </c>
      <c r="AS46" s="43">
        <v>0</v>
      </c>
      <c r="AT46" s="11">
        <v>0</v>
      </c>
      <c r="AU46" s="44">
        <v>0</v>
      </c>
      <c r="AV46" s="43">
        <v>0</v>
      </c>
      <c r="AW46" s="11">
        <v>0</v>
      </c>
      <c r="AX46" s="44">
        <v>0</v>
      </c>
      <c r="AY46" s="43">
        <v>0</v>
      </c>
      <c r="AZ46" s="11">
        <v>0</v>
      </c>
      <c r="BA46" s="44">
        <v>0</v>
      </c>
      <c r="BB46" s="43">
        <v>0</v>
      </c>
      <c r="BC46" s="11">
        <v>0</v>
      </c>
      <c r="BD46" s="44">
        <v>0</v>
      </c>
      <c r="BE46" s="50">
        <v>0</v>
      </c>
      <c r="BF46" s="4">
        <v>0</v>
      </c>
      <c r="BG46" s="51">
        <f t="shared" si="19"/>
        <v>0</v>
      </c>
      <c r="BH46" s="50">
        <v>0</v>
      </c>
      <c r="BI46" s="4">
        <v>0</v>
      </c>
      <c r="BJ46" s="51">
        <v>0</v>
      </c>
      <c r="BK46" s="43">
        <v>0</v>
      </c>
      <c r="BL46" s="11">
        <v>0</v>
      </c>
      <c r="BM46" s="44">
        <v>0</v>
      </c>
      <c r="BN46" s="43">
        <v>0</v>
      </c>
      <c r="BO46" s="11">
        <v>0</v>
      </c>
      <c r="BP46" s="44">
        <v>0</v>
      </c>
      <c r="BQ46" s="43">
        <v>0</v>
      </c>
      <c r="BR46" s="11">
        <v>0</v>
      </c>
      <c r="BS46" s="44">
        <v>0</v>
      </c>
      <c r="BT46" s="43">
        <v>0</v>
      </c>
      <c r="BU46" s="11">
        <v>0</v>
      </c>
      <c r="BV46" s="44">
        <v>0</v>
      </c>
      <c r="BW46" s="43">
        <v>0</v>
      </c>
      <c r="BX46" s="11">
        <v>0</v>
      </c>
      <c r="BY46" s="44">
        <v>0</v>
      </c>
      <c r="BZ46" s="43">
        <v>0</v>
      </c>
      <c r="CA46" s="11">
        <v>0</v>
      </c>
      <c r="CB46" s="44">
        <v>0</v>
      </c>
      <c r="CC46" s="43">
        <v>0</v>
      </c>
      <c r="CD46" s="11">
        <v>0</v>
      </c>
      <c r="CE46" s="44">
        <v>0</v>
      </c>
      <c r="CF46" s="43">
        <v>0</v>
      </c>
      <c r="CG46" s="11">
        <v>0</v>
      </c>
      <c r="CH46" s="44">
        <v>0</v>
      </c>
      <c r="CI46" s="43">
        <v>0</v>
      </c>
      <c r="CJ46" s="11">
        <v>0</v>
      </c>
      <c r="CK46" s="44">
        <v>0</v>
      </c>
      <c r="CL46" s="43">
        <v>0</v>
      </c>
      <c r="CM46" s="11">
        <v>0</v>
      </c>
      <c r="CN46" s="44">
        <v>0</v>
      </c>
      <c r="CO46" s="43">
        <v>0</v>
      </c>
      <c r="CP46" s="11">
        <v>0</v>
      </c>
      <c r="CQ46" s="44">
        <v>0</v>
      </c>
      <c r="CR46" s="43">
        <v>0</v>
      </c>
      <c r="CS46" s="11">
        <v>0</v>
      </c>
      <c r="CT46" s="44">
        <v>0</v>
      </c>
      <c r="CU46" s="43">
        <v>0</v>
      </c>
      <c r="CV46" s="11">
        <v>0</v>
      </c>
      <c r="CW46" s="44">
        <v>0</v>
      </c>
      <c r="CX46" s="67">
        <v>311</v>
      </c>
      <c r="CY46" s="18">
        <v>1614</v>
      </c>
      <c r="CZ46" s="44">
        <f t="shared" si="21"/>
        <v>5189.7106109324759</v>
      </c>
      <c r="DA46" s="43">
        <v>0</v>
      </c>
      <c r="DB46" s="11">
        <v>0</v>
      </c>
      <c r="DC46" s="44">
        <v>0</v>
      </c>
      <c r="DD46" s="6">
        <f t="shared" si="15"/>
        <v>311</v>
      </c>
      <c r="DE46" s="13">
        <f t="shared" si="16"/>
        <v>1614</v>
      </c>
      <c r="DF46" s="1"/>
      <c r="DG46" s="2"/>
      <c r="DH46" s="1"/>
      <c r="DI46" s="1"/>
      <c r="DJ46" s="1"/>
      <c r="DK46" s="2"/>
      <c r="DL46" s="1"/>
      <c r="DM46" s="1"/>
      <c r="DN46" s="1"/>
    </row>
    <row r="47" spans="1:193" x14ac:dyDescent="0.25">
      <c r="A47" s="56">
        <v>2012</v>
      </c>
      <c r="B47" s="72" t="s">
        <v>7</v>
      </c>
      <c r="C47" s="43">
        <v>0</v>
      </c>
      <c r="D47" s="11">
        <v>0</v>
      </c>
      <c r="E47" s="44">
        <v>0</v>
      </c>
      <c r="F47" s="43">
        <v>0</v>
      </c>
      <c r="G47" s="11">
        <v>0</v>
      </c>
      <c r="H47" s="44">
        <v>0</v>
      </c>
      <c r="I47" s="43">
        <v>0</v>
      </c>
      <c r="J47" s="11">
        <v>0</v>
      </c>
      <c r="K47" s="44">
        <v>0</v>
      </c>
      <c r="L47" s="45">
        <v>21609</v>
      </c>
      <c r="M47" s="12">
        <v>88836</v>
      </c>
      <c r="N47" s="44">
        <f t="shared" ref="N47" si="22">M47/L47*1000</f>
        <v>4111.0648340969046</v>
      </c>
      <c r="O47" s="45">
        <v>21609</v>
      </c>
      <c r="P47" s="12">
        <v>88836</v>
      </c>
      <c r="Q47" s="44">
        <f t="shared" ref="Q47" si="23">P47/O47*1000</f>
        <v>4111.0648340969046</v>
      </c>
      <c r="R47" s="48">
        <v>0</v>
      </c>
      <c r="S47" s="20">
        <v>0</v>
      </c>
      <c r="T47" s="51">
        <v>0</v>
      </c>
      <c r="U47" s="45">
        <v>21609</v>
      </c>
      <c r="V47" s="12">
        <v>88836</v>
      </c>
      <c r="W47" s="44">
        <f t="shared" ref="W47" si="24">V47/U47*1000</f>
        <v>4111.0648340969046</v>
      </c>
      <c r="X47" s="50">
        <v>0</v>
      </c>
      <c r="Y47" s="4">
        <v>0</v>
      </c>
      <c r="Z47" s="51">
        <v>0</v>
      </c>
      <c r="AA47" s="50">
        <v>0</v>
      </c>
      <c r="AB47" s="4">
        <v>0</v>
      </c>
      <c r="AC47" s="51">
        <v>0</v>
      </c>
      <c r="AD47" s="43">
        <v>0</v>
      </c>
      <c r="AE47" s="11">
        <v>0</v>
      </c>
      <c r="AF47" s="44">
        <v>0</v>
      </c>
      <c r="AG47" s="43">
        <v>0</v>
      </c>
      <c r="AH47" s="11">
        <v>0</v>
      </c>
      <c r="AI47" s="44">
        <v>0</v>
      </c>
      <c r="AJ47" s="43">
        <v>0</v>
      </c>
      <c r="AK47" s="11">
        <v>0</v>
      </c>
      <c r="AL47" s="44">
        <v>0</v>
      </c>
      <c r="AM47" s="43">
        <v>0</v>
      </c>
      <c r="AN47" s="11">
        <v>0</v>
      </c>
      <c r="AO47" s="44">
        <v>0</v>
      </c>
      <c r="AP47" s="43">
        <v>0</v>
      </c>
      <c r="AQ47" s="11">
        <v>0</v>
      </c>
      <c r="AR47" s="44">
        <v>0</v>
      </c>
      <c r="AS47" s="43">
        <v>0</v>
      </c>
      <c r="AT47" s="11">
        <v>0</v>
      </c>
      <c r="AU47" s="44">
        <v>0</v>
      </c>
      <c r="AV47" s="43">
        <v>0</v>
      </c>
      <c r="AW47" s="11">
        <v>0</v>
      </c>
      <c r="AX47" s="44">
        <v>0</v>
      </c>
      <c r="AY47" s="43">
        <v>0</v>
      </c>
      <c r="AZ47" s="11">
        <v>0</v>
      </c>
      <c r="BA47" s="44">
        <v>0</v>
      </c>
      <c r="BB47" s="43">
        <v>0</v>
      </c>
      <c r="BC47" s="11">
        <v>0</v>
      </c>
      <c r="BD47" s="44">
        <v>0</v>
      </c>
      <c r="BE47" s="50">
        <v>0</v>
      </c>
      <c r="BF47" s="4">
        <v>0</v>
      </c>
      <c r="BG47" s="51">
        <f t="shared" si="19"/>
        <v>0</v>
      </c>
      <c r="BH47" s="50">
        <v>0</v>
      </c>
      <c r="BI47" s="4">
        <v>0</v>
      </c>
      <c r="BJ47" s="51">
        <v>0</v>
      </c>
      <c r="BK47" s="43">
        <v>0</v>
      </c>
      <c r="BL47" s="11">
        <v>10</v>
      </c>
      <c r="BM47" s="44">
        <v>0</v>
      </c>
      <c r="BN47" s="43">
        <v>0</v>
      </c>
      <c r="BO47" s="11">
        <v>0</v>
      </c>
      <c r="BP47" s="44">
        <v>0</v>
      </c>
      <c r="BQ47" s="43">
        <v>0</v>
      </c>
      <c r="BR47" s="11">
        <v>0</v>
      </c>
      <c r="BS47" s="44">
        <v>0</v>
      </c>
      <c r="BT47" s="43">
        <v>0</v>
      </c>
      <c r="BU47" s="11">
        <v>0</v>
      </c>
      <c r="BV47" s="44">
        <v>0</v>
      </c>
      <c r="BW47" s="43">
        <v>0</v>
      </c>
      <c r="BX47" s="11">
        <v>0</v>
      </c>
      <c r="BY47" s="44">
        <v>0</v>
      </c>
      <c r="BZ47" s="43">
        <v>0</v>
      </c>
      <c r="CA47" s="11">
        <v>0</v>
      </c>
      <c r="CB47" s="44">
        <v>0</v>
      </c>
      <c r="CC47" s="43">
        <v>0</v>
      </c>
      <c r="CD47" s="11">
        <v>0</v>
      </c>
      <c r="CE47" s="44">
        <v>0</v>
      </c>
      <c r="CF47" s="43">
        <v>0</v>
      </c>
      <c r="CG47" s="11">
        <v>0</v>
      </c>
      <c r="CH47" s="44">
        <v>0</v>
      </c>
      <c r="CI47" s="43">
        <v>0</v>
      </c>
      <c r="CJ47" s="11">
        <v>0</v>
      </c>
      <c r="CK47" s="44">
        <v>0</v>
      </c>
      <c r="CL47" s="43">
        <v>0</v>
      </c>
      <c r="CM47" s="11">
        <v>0</v>
      </c>
      <c r="CN47" s="44">
        <v>0</v>
      </c>
      <c r="CO47" s="43">
        <v>0</v>
      </c>
      <c r="CP47" s="11">
        <v>0</v>
      </c>
      <c r="CQ47" s="44">
        <v>0</v>
      </c>
      <c r="CR47" s="43">
        <v>0</v>
      </c>
      <c r="CS47" s="11">
        <v>0</v>
      </c>
      <c r="CT47" s="44">
        <v>0</v>
      </c>
      <c r="CU47" s="43">
        <v>0</v>
      </c>
      <c r="CV47" s="11">
        <v>0</v>
      </c>
      <c r="CW47" s="44">
        <v>0</v>
      </c>
      <c r="CX47" s="67">
        <v>21</v>
      </c>
      <c r="CY47" s="18">
        <v>258</v>
      </c>
      <c r="CZ47" s="44">
        <f t="shared" si="21"/>
        <v>12285.714285714286</v>
      </c>
      <c r="DA47" s="43">
        <v>0</v>
      </c>
      <c r="DB47" s="11">
        <v>0</v>
      </c>
      <c r="DC47" s="44">
        <v>0</v>
      </c>
      <c r="DD47" s="6">
        <f t="shared" si="15"/>
        <v>21630</v>
      </c>
      <c r="DE47" s="13">
        <f t="shared" si="16"/>
        <v>89104</v>
      </c>
      <c r="DF47" s="1"/>
      <c r="DG47" s="2"/>
      <c r="DH47" s="1"/>
      <c r="DI47" s="1"/>
      <c r="DJ47" s="1"/>
      <c r="DK47" s="2"/>
      <c r="DL47" s="1"/>
      <c r="DM47" s="1"/>
      <c r="DN47" s="1"/>
    </row>
    <row r="48" spans="1:193" x14ac:dyDescent="0.25">
      <c r="A48" s="56">
        <v>2012</v>
      </c>
      <c r="B48" s="72" t="s">
        <v>8</v>
      </c>
      <c r="C48" s="43">
        <v>0</v>
      </c>
      <c r="D48" s="11">
        <v>0</v>
      </c>
      <c r="E48" s="44">
        <v>0</v>
      </c>
      <c r="F48" s="43">
        <v>0</v>
      </c>
      <c r="G48" s="11">
        <v>0</v>
      </c>
      <c r="H48" s="44">
        <v>0</v>
      </c>
      <c r="I48" s="45">
        <v>-7074</v>
      </c>
      <c r="J48" s="12">
        <v>-30983</v>
      </c>
      <c r="K48" s="44">
        <f t="shared" si="18"/>
        <v>4379.8416737348034</v>
      </c>
      <c r="L48" s="43">
        <v>0</v>
      </c>
      <c r="M48" s="11">
        <v>0</v>
      </c>
      <c r="N48" s="44">
        <v>0</v>
      </c>
      <c r="O48" s="43">
        <v>0</v>
      </c>
      <c r="P48" s="11">
        <v>0</v>
      </c>
      <c r="Q48" s="44">
        <v>0</v>
      </c>
      <c r="R48" s="48">
        <v>0</v>
      </c>
      <c r="S48" s="20">
        <v>0</v>
      </c>
      <c r="T48" s="51">
        <v>0</v>
      </c>
      <c r="U48" s="43">
        <v>0</v>
      </c>
      <c r="V48" s="11">
        <v>0</v>
      </c>
      <c r="W48" s="44">
        <v>0</v>
      </c>
      <c r="X48" s="50">
        <v>0</v>
      </c>
      <c r="Y48" s="4">
        <v>0</v>
      </c>
      <c r="Z48" s="51">
        <v>0</v>
      </c>
      <c r="AA48" s="50">
        <v>0</v>
      </c>
      <c r="AB48" s="4">
        <v>0</v>
      </c>
      <c r="AC48" s="51">
        <v>0</v>
      </c>
      <c r="AD48" s="43">
        <v>0</v>
      </c>
      <c r="AE48" s="11">
        <v>0</v>
      </c>
      <c r="AF48" s="44">
        <v>0</v>
      </c>
      <c r="AG48" s="43">
        <v>0</v>
      </c>
      <c r="AH48" s="11">
        <v>0</v>
      </c>
      <c r="AI48" s="44">
        <v>0</v>
      </c>
      <c r="AJ48" s="43">
        <v>0</v>
      </c>
      <c r="AK48" s="11">
        <v>0</v>
      </c>
      <c r="AL48" s="44">
        <v>0</v>
      </c>
      <c r="AM48" s="43">
        <v>0</v>
      </c>
      <c r="AN48" s="11">
        <v>0</v>
      </c>
      <c r="AO48" s="44">
        <v>0</v>
      </c>
      <c r="AP48" s="43">
        <v>0</v>
      </c>
      <c r="AQ48" s="11">
        <v>0</v>
      </c>
      <c r="AR48" s="44">
        <v>0</v>
      </c>
      <c r="AS48" s="43">
        <v>0</v>
      </c>
      <c r="AT48" s="11">
        <v>0</v>
      </c>
      <c r="AU48" s="44">
        <v>0</v>
      </c>
      <c r="AV48" s="43">
        <v>0</v>
      </c>
      <c r="AW48" s="11">
        <v>0</v>
      </c>
      <c r="AX48" s="44">
        <v>0</v>
      </c>
      <c r="AY48" s="43">
        <v>0</v>
      </c>
      <c r="AZ48" s="11">
        <v>0</v>
      </c>
      <c r="BA48" s="44">
        <v>0</v>
      </c>
      <c r="BB48" s="43">
        <v>0</v>
      </c>
      <c r="BC48" s="11">
        <v>0</v>
      </c>
      <c r="BD48" s="44">
        <v>0</v>
      </c>
      <c r="BE48" s="50">
        <v>0</v>
      </c>
      <c r="BF48" s="4">
        <v>0</v>
      </c>
      <c r="BG48" s="51">
        <f t="shared" si="19"/>
        <v>0</v>
      </c>
      <c r="BH48" s="50">
        <v>0</v>
      </c>
      <c r="BI48" s="4">
        <v>0</v>
      </c>
      <c r="BJ48" s="51">
        <v>0</v>
      </c>
      <c r="BK48" s="43">
        <v>0</v>
      </c>
      <c r="BL48" s="11">
        <v>0</v>
      </c>
      <c r="BM48" s="44">
        <v>0</v>
      </c>
      <c r="BN48" s="43">
        <v>0</v>
      </c>
      <c r="BO48" s="11">
        <v>0</v>
      </c>
      <c r="BP48" s="44">
        <v>0</v>
      </c>
      <c r="BQ48" s="43">
        <v>0</v>
      </c>
      <c r="BR48" s="11">
        <v>0</v>
      </c>
      <c r="BS48" s="44">
        <v>0</v>
      </c>
      <c r="BT48" s="43">
        <v>0</v>
      </c>
      <c r="BU48" s="11">
        <v>0</v>
      </c>
      <c r="BV48" s="44">
        <v>0</v>
      </c>
      <c r="BW48" s="43">
        <v>0</v>
      </c>
      <c r="BX48" s="11">
        <v>0</v>
      </c>
      <c r="BY48" s="44">
        <v>0</v>
      </c>
      <c r="BZ48" s="43">
        <v>0</v>
      </c>
      <c r="CA48" s="11">
        <v>0</v>
      </c>
      <c r="CB48" s="44">
        <v>0</v>
      </c>
      <c r="CC48" s="43">
        <v>0</v>
      </c>
      <c r="CD48" s="11">
        <v>0</v>
      </c>
      <c r="CE48" s="44">
        <v>0</v>
      </c>
      <c r="CF48" s="43">
        <v>0</v>
      </c>
      <c r="CG48" s="11">
        <v>0</v>
      </c>
      <c r="CH48" s="44">
        <v>0</v>
      </c>
      <c r="CI48" s="43">
        <v>0</v>
      </c>
      <c r="CJ48" s="11">
        <v>0</v>
      </c>
      <c r="CK48" s="44">
        <v>0</v>
      </c>
      <c r="CL48" s="43">
        <v>0</v>
      </c>
      <c r="CM48" s="11">
        <v>0</v>
      </c>
      <c r="CN48" s="44">
        <v>0</v>
      </c>
      <c r="CO48" s="43">
        <v>0</v>
      </c>
      <c r="CP48" s="11">
        <v>0</v>
      </c>
      <c r="CQ48" s="44">
        <v>0</v>
      </c>
      <c r="CR48" s="43">
        <v>0</v>
      </c>
      <c r="CS48" s="11">
        <v>0</v>
      </c>
      <c r="CT48" s="44">
        <v>0</v>
      </c>
      <c r="CU48" s="43">
        <v>0</v>
      </c>
      <c r="CV48" s="11">
        <v>0</v>
      </c>
      <c r="CW48" s="44">
        <v>0</v>
      </c>
      <c r="CX48" s="67">
        <v>1</v>
      </c>
      <c r="CY48" s="18">
        <v>22</v>
      </c>
      <c r="CZ48" s="44">
        <f t="shared" si="21"/>
        <v>22000</v>
      </c>
      <c r="DA48" s="43">
        <v>0</v>
      </c>
      <c r="DB48" s="11">
        <v>0</v>
      </c>
      <c r="DC48" s="44">
        <v>0</v>
      </c>
      <c r="DD48" s="6">
        <f t="shared" si="15"/>
        <v>-7073</v>
      </c>
      <c r="DE48" s="13">
        <f t="shared" si="16"/>
        <v>-30961</v>
      </c>
      <c r="DF48" s="1"/>
      <c r="DG48" s="2"/>
      <c r="DH48" s="1"/>
      <c r="DI48" s="1"/>
      <c r="DJ48" s="1"/>
      <c r="DK48" s="2"/>
      <c r="DL48" s="1"/>
      <c r="DM48" s="1"/>
      <c r="DN48" s="1"/>
    </row>
    <row r="49" spans="1:193" x14ac:dyDescent="0.25">
      <c r="A49" s="56">
        <v>2012</v>
      </c>
      <c r="B49" s="72" t="s">
        <v>9</v>
      </c>
      <c r="C49" s="43">
        <v>0</v>
      </c>
      <c r="D49" s="11">
        <v>0</v>
      </c>
      <c r="E49" s="44">
        <v>0</v>
      </c>
      <c r="F49" s="43">
        <v>0</v>
      </c>
      <c r="G49" s="11">
        <v>0</v>
      </c>
      <c r="H49" s="44">
        <v>0</v>
      </c>
      <c r="I49" s="43">
        <v>0</v>
      </c>
      <c r="J49" s="11">
        <v>0</v>
      </c>
      <c r="K49" s="44">
        <v>0</v>
      </c>
      <c r="L49" s="43">
        <v>0</v>
      </c>
      <c r="M49" s="11">
        <v>0</v>
      </c>
      <c r="N49" s="44">
        <v>0</v>
      </c>
      <c r="O49" s="43">
        <v>0</v>
      </c>
      <c r="P49" s="11">
        <v>0</v>
      </c>
      <c r="Q49" s="44">
        <v>0</v>
      </c>
      <c r="R49" s="50">
        <v>0</v>
      </c>
      <c r="S49" s="4">
        <v>0</v>
      </c>
      <c r="T49" s="51">
        <v>0</v>
      </c>
      <c r="U49" s="43">
        <v>0</v>
      </c>
      <c r="V49" s="11">
        <v>0</v>
      </c>
      <c r="W49" s="44">
        <v>0</v>
      </c>
      <c r="X49" s="50">
        <v>0</v>
      </c>
      <c r="Y49" s="4">
        <v>0</v>
      </c>
      <c r="Z49" s="51">
        <v>0</v>
      </c>
      <c r="AA49" s="50">
        <v>0</v>
      </c>
      <c r="AB49" s="4">
        <v>0</v>
      </c>
      <c r="AC49" s="51">
        <v>0</v>
      </c>
      <c r="AD49" s="43">
        <v>0</v>
      </c>
      <c r="AE49" s="11">
        <v>0</v>
      </c>
      <c r="AF49" s="44">
        <v>0</v>
      </c>
      <c r="AG49" s="43">
        <v>0</v>
      </c>
      <c r="AH49" s="11">
        <v>0</v>
      </c>
      <c r="AI49" s="44">
        <v>0</v>
      </c>
      <c r="AJ49" s="43">
        <v>0</v>
      </c>
      <c r="AK49" s="11">
        <v>0</v>
      </c>
      <c r="AL49" s="44">
        <v>0</v>
      </c>
      <c r="AM49" s="43">
        <v>0</v>
      </c>
      <c r="AN49" s="11">
        <v>0</v>
      </c>
      <c r="AO49" s="44">
        <v>0</v>
      </c>
      <c r="AP49" s="43">
        <v>0</v>
      </c>
      <c r="AQ49" s="11">
        <v>0</v>
      </c>
      <c r="AR49" s="44">
        <v>0</v>
      </c>
      <c r="AS49" s="43">
        <v>0</v>
      </c>
      <c r="AT49" s="11">
        <v>0</v>
      </c>
      <c r="AU49" s="44">
        <v>0</v>
      </c>
      <c r="AV49" s="43">
        <v>0</v>
      </c>
      <c r="AW49" s="11">
        <v>0</v>
      </c>
      <c r="AX49" s="44">
        <v>0</v>
      </c>
      <c r="AY49" s="43">
        <v>0</v>
      </c>
      <c r="AZ49" s="11">
        <v>0</v>
      </c>
      <c r="BA49" s="44">
        <v>0</v>
      </c>
      <c r="BB49" s="43">
        <v>0</v>
      </c>
      <c r="BC49" s="11">
        <v>0</v>
      </c>
      <c r="BD49" s="44">
        <v>0</v>
      </c>
      <c r="BE49" s="50">
        <v>0</v>
      </c>
      <c r="BF49" s="4">
        <v>0</v>
      </c>
      <c r="BG49" s="51">
        <f t="shared" si="19"/>
        <v>0</v>
      </c>
      <c r="BH49" s="50">
        <v>0</v>
      </c>
      <c r="BI49" s="4">
        <v>0</v>
      </c>
      <c r="BJ49" s="51">
        <v>0</v>
      </c>
      <c r="BK49" s="43">
        <v>0</v>
      </c>
      <c r="BL49" s="11">
        <v>0</v>
      </c>
      <c r="BM49" s="44">
        <v>0</v>
      </c>
      <c r="BN49" s="45">
        <v>1</v>
      </c>
      <c r="BO49" s="12">
        <v>4</v>
      </c>
      <c r="BP49" s="44">
        <f t="shared" si="20"/>
        <v>4000</v>
      </c>
      <c r="BQ49" s="43">
        <v>0</v>
      </c>
      <c r="BR49" s="11">
        <v>0</v>
      </c>
      <c r="BS49" s="44">
        <v>0</v>
      </c>
      <c r="BT49" s="43">
        <v>0</v>
      </c>
      <c r="BU49" s="11">
        <v>0</v>
      </c>
      <c r="BV49" s="44">
        <v>0</v>
      </c>
      <c r="BW49" s="43">
        <v>0</v>
      </c>
      <c r="BX49" s="11">
        <v>0</v>
      </c>
      <c r="BY49" s="44">
        <v>0</v>
      </c>
      <c r="BZ49" s="43">
        <v>0</v>
      </c>
      <c r="CA49" s="11">
        <v>0</v>
      </c>
      <c r="CB49" s="44">
        <v>0</v>
      </c>
      <c r="CC49" s="43">
        <v>0</v>
      </c>
      <c r="CD49" s="11">
        <v>0</v>
      </c>
      <c r="CE49" s="44">
        <v>0</v>
      </c>
      <c r="CF49" s="43">
        <v>0</v>
      </c>
      <c r="CG49" s="11">
        <v>0</v>
      </c>
      <c r="CH49" s="44">
        <v>0</v>
      </c>
      <c r="CI49" s="43">
        <v>0</v>
      </c>
      <c r="CJ49" s="11">
        <v>0</v>
      </c>
      <c r="CK49" s="44">
        <v>0</v>
      </c>
      <c r="CL49" s="43">
        <v>0</v>
      </c>
      <c r="CM49" s="11">
        <v>0</v>
      </c>
      <c r="CN49" s="44">
        <v>0</v>
      </c>
      <c r="CO49" s="43">
        <v>0</v>
      </c>
      <c r="CP49" s="11">
        <v>0</v>
      </c>
      <c r="CQ49" s="44">
        <v>0</v>
      </c>
      <c r="CR49" s="43">
        <v>0</v>
      </c>
      <c r="CS49" s="11">
        <v>0</v>
      </c>
      <c r="CT49" s="44">
        <v>0</v>
      </c>
      <c r="CU49" s="43">
        <v>0</v>
      </c>
      <c r="CV49" s="11">
        <v>0</v>
      </c>
      <c r="CW49" s="44">
        <v>0</v>
      </c>
      <c r="CX49" s="67">
        <v>87</v>
      </c>
      <c r="CY49" s="18">
        <v>531</v>
      </c>
      <c r="CZ49" s="44">
        <f t="shared" si="21"/>
        <v>6103.4482758620697</v>
      </c>
      <c r="DA49" s="43">
        <v>0</v>
      </c>
      <c r="DB49" s="11">
        <v>0</v>
      </c>
      <c r="DC49" s="44">
        <v>0</v>
      </c>
      <c r="DD49" s="6">
        <f t="shared" si="15"/>
        <v>88</v>
      </c>
      <c r="DE49" s="13">
        <f t="shared" si="16"/>
        <v>535</v>
      </c>
      <c r="DF49" s="1"/>
      <c r="DG49" s="2"/>
      <c r="DH49" s="1"/>
      <c r="DI49" s="1"/>
      <c r="DJ49" s="1"/>
      <c r="DK49" s="2"/>
      <c r="DL49" s="1"/>
      <c r="DM49" s="1"/>
      <c r="DN49" s="1"/>
    </row>
    <row r="50" spans="1:193" x14ac:dyDescent="0.25">
      <c r="A50" s="56">
        <v>2012</v>
      </c>
      <c r="B50" s="72" t="s">
        <v>10</v>
      </c>
      <c r="C50" s="43">
        <v>0</v>
      </c>
      <c r="D50" s="11">
        <v>0</v>
      </c>
      <c r="E50" s="44">
        <v>0</v>
      </c>
      <c r="F50" s="43">
        <v>0</v>
      </c>
      <c r="G50" s="11">
        <v>0</v>
      </c>
      <c r="H50" s="44">
        <v>0</v>
      </c>
      <c r="I50" s="43">
        <v>0</v>
      </c>
      <c r="J50" s="11">
        <v>0</v>
      </c>
      <c r="K50" s="44">
        <v>0</v>
      </c>
      <c r="L50" s="43">
        <v>0</v>
      </c>
      <c r="M50" s="11">
        <v>0</v>
      </c>
      <c r="N50" s="44">
        <v>0</v>
      </c>
      <c r="O50" s="43">
        <v>0</v>
      </c>
      <c r="P50" s="11">
        <v>0</v>
      </c>
      <c r="Q50" s="44">
        <v>0</v>
      </c>
      <c r="R50" s="50">
        <v>0</v>
      </c>
      <c r="S50" s="4">
        <v>0</v>
      </c>
      <c r="T50" s="51">
        <v>0</v>
      </c>
      <c r="U50" s="43">
        <v>0</v>
      </c>
      <c r="V50" s="11">
        <v>0</v>
      </c>
      <c r="W50" s="44">
        <v>0</v>
      </c>
      <c r="X50" s="50">
        <v>0</v>
      </c>
      <c r="Y50" s="4">
        <v>0</v>
      </c>
      <c r="Z50" s="51">
        <v>0</v>
      </c>
      <c r="AA50" s="50">
        <v>0</v>
      </c>
      <c r="AB50" s="4">
        <v>0</v>
      </c>
      <c r="AC50" s="51">
        <v>0</v>
      </c>
      <c r="AD50" s="43">
        <v>0</v>
      </c>
      <c r="AE50" s="11">
        <v>0</v>
      </c>
      <c r="AF50" s="44">
        <v>0</v>
      </c>
      <c r="AG50" s="43">
        <v>0</v>
      </c>
      <c r="AH50" s="11">
        <v>0</v>
      </c>
      <c r="AI50" s="44">
        <v>0</v>
      </c>
      <c r="AJ50" s="43">
        <v>0</v>
      </c>
      <c r="AK50" s="11">
        <v>0</v>
      </c>
      <c r="AL50" s="44">
        <v>0</v>
      </c>
      <c r="AM50" s="43">
        <v>0</v>
      </c>
      <c r="AN50" s="11">
        <v>0</v>
      </c>
      <c r="AO50" s="44">
        <v>0</v>
      </c>
      <c r="AP50" s="43">
        <v>0</v>
      </c>
      <c r="AQ50" s="11">
        <v>0</v>
      </c>
      <c r="AR50" s="44">
        <v>0</v>
      </c>
      <c r="AS50" s="43">
        <v>0</v>
      </c>
      <c r="AT50" s="11">
        <v>0</v>
      </c>
      <c r="AU50" s="44">
        <v>0</v>
      </c>
      <c r="AV50" s="43">
        <v>0</v>
      </c>
      <c r="AW50" s="11">
        <v>0</v>
      </c>
      <c r="AX50" s="44">
        <v>0</v>
      </c>
      <c r="AY50" s="43">
        <v>0</v>
      </c>
      <c r="AZ50" s="11">
        <v>0</v>
      </c>
      <c r="BA50" s="44">
        <v>0</v>
      </c>
      <c r="BB50" s="43">
        <v>0</v>
      </c>
      <c r="BC50" s="11">
        <v>0</v>
      </c>
      <c r="BD50" s="44">
        <v>0</v>
      </c>
      <c r="BE50" s="50">
        <v>0</v>
      </c>
      <c r="BF50" s="4">
        <v>0</v>
      </c>
      <c r="BG50" s="51">
        <f t="shared" si="19"/>
        <v>0</v>
      </c>
      <c r="BH50" s="50">
        <v>0</v>
      </c>
      <c r="BI50" s="4">
        <v>0</v>
      </c>
      <c r="BJ50" s="51">
        <v>0</v>
      </c>
      <c r="BK50" s="43">
        <v>0</v>
      </c>
      <c r="BL50" s="11">
        <v>0</v>
      </c>
      <c r="BM50" s="44">
        <v>0</v>
      </c>
      <c r="BN50" s="43">
        <v>-29</v>
      </c>
      <c r="BO50" s="11">
        <v>-159</v>
      </c>
      <c r="BP50" s="44">
        <v>0</v>
      </c>
      <c r="BQ50" s="43">
        <v>0</v>
      </c>
      <c r="BR50" s="11">
        <v>0</v>
      </c>
      <c r="BS50" s="44">
        <v>0</v>
      </c>
      <c r="BT50" s="43">
        <v>0</v>
      </c>
      <c r="BU50" s="11">
        <v>0</v>
      </c>
      <c r="BV50" s="44">
        <v>0</v>
      </c>
      <c r="BW50" s="43">
        <v>0</v>
      </c>
      <c r="BX50" s="11">
        <v>0</v>
      </c>
      <c r="BY50" s="44">
        <v>0</v>
      </c>
      <c r="BZ50" s="43">
        <v>0</v>
      </c>
      <c r="CA50" s="11">
        <v>0</v>
      </c>
      <c r="CB50" s="44">
        <v>0</v>
      </c>
      <c r="CC50" s="43">
        <v>0</v>
      </c>
      <c r="CD50" s="11">
        <v>0</v>
      </c>
      <c r="CE50" s="44">
        <v>0</v>
      </c>
      <c r="CF50" s="43">
        <v>0</v>
      </c>
      <c r="CG50" s="11">
        <v>0</v>
      </c>
      <c r="CH50" s="44">
        <v>0</v>
      </c>
      <c r="CI50" s="43">
        <v>0</v>
      </c>
      <c r="CJ50" s="11">
        <v>0</v>
      </c>
      <c r="CK50" s="44">
        <v>0</v>
      </c>
      <c r="CL50" s="43">
        <v>0</v>
      </c>
      <c r="CM50" s="11">
        <v>0</v>
      </c>
      <c r="CN50" s="44">
        <v>0</v>
      </c>
      <c r="CO50" s="43">
        <v>0</v>
      </c>
      <c r="CP50" s="11">
        <v>0</v>
      </c>
      <c r="CQ50" s="44">
        <v>0</v>
      </c>
      <c r="CR50" s="43">
        <v>0</v>
      </c>
      <c r="CS50" s="11">
        <v>0</v>
      </c>
      <c r="CT50" s="44">
        <v>0</v>
      </c>
      <c r="CU50" s="43">
        <v>0</v>
      </c>
      <c r="CV50" s="11">
        <v>0</v>
      </c>
      <c r="CW50" s="44">
        <v>0</v>
      </c>
      <c r="CX50" s="67">
        <v>57</v>
      </c>
      <c r="CY50" s="18">
        <v>-74</v>
      </c>
      <c r="CZ50" s="44">
        <f t="shared" si="21"/>
        <v>-1298.2456140350878</v>
      </c>
      <c r="DA50" s="43">
        <v>0</v>
      </c>
      <c r="DB50" s="11">
        <v>0</v>
      </c>
      <c r="DC50" s="44">
        <v>0</v>
      </c>
      <c r="DD50" s="6">
        <f t="shared" si="15"/>
        <v>28</v>
      </c>
      <c r="DE50" s="13">
        <f t="shared" si="16"/>
        <v>-233</v>
      </c>
      <c r="DF50" s="1"/>
      <c r="DG50" s="2"/>
      <c r="DH50" s="1"/>
      <c r="DI50" s="1"/>
      <c r="DJ50" s="1"/>
      <c r="DK50" s="2"/>
      <c r="DL50" s="1"/>
      <c r="DM50" s="1"/>
      <c r="DN50" s="1"/>
    </row>
    <row r="51" spans="1:193" x14ac:dyDescent="0.25">
      <c r="A51" s="56">
        <v>2012</v>
      </c>
      <c r="B51" s="72" t="s">
        <v>11</v>
      </c>
      <c r="C51" s="43">
        <v>0</v>
      </c>
      <c r="D51" s="11">
        <v>0</v>
      </c>
      <c r="E51" s="44">
        <v>0</v>
      </c>
      <c r="F51" s="43">
        <v>0</v>
      </c>
      <c r="G51" s="11">
        <v>0</v>
      </c>
      <c r="H51" s="44">
        <v>0</v>
      </c>
      <c r="I51" s="43">
        <v>0</v>
      </c>
      <c r="J51" s="11">
        <v>0</v>
      </c>
      <c r="K51" s="44">
        <v>0</v>
      </c>
      <c r="L51" s="43">
        <v>0</v>
      </c>
      <c r="M51" s="11">
        <v>0</v>
      </c>
      <c r="N51" s="44">
        <v>0</v>
      </c>
      <c r="O51" s="43">
        <v>0</v>
      </c>
      <c r="P51" s="11">
        <v>0</v>
      </c>
      <c r="Q51" s="44">
        <v>0</v>
      </c>
      <c r="R51" s="50">
        <v>0</v>
      </c>
      <c r="S51" s="4">
        <v>0</v>
      </c>
      <c r="T51" s="51">
        <v>0</v>
      </c>
      <c r="U51" s="43">
        <v>0</v>
      </c>
      <c r="V51" s="11">
        <v>0</v>
      </c>
      <c r="W51" s="44">
        <v>0</v>
      </c>
      <c r="X51" s="50">
        <v>0</v>
      </c>
      <c r="Y51" s="4">
        <v>0</v>
      </c>
      <c r="Z51" s="51">
        <v>0</v>
      </c>
      <c r="AA51" s="50">
        <v>0</v>
      </c>
      <c r="AB51" s="4">
        <v>0</v>
      </c>
      <c r="AC51" s="51">
        <v>0</v>
      </c>
      <c r="AD51" s="43">
        <v>0</v>
      </c>
      <c r="AE51" s="11">
        <v>0</v>
      </c>
      <c r="AF51" s="44">
        <v>0</v>
      </c>
      <c r="AG51" s="43">
        <v>0</v>
      </c>
      <c r="AH51" s="11">
        <v>0</v>
      </c>
      <c r="AI51" s="44">
        <v>0</v>
      </c>
      <c r="AJ51" s="43">
        <v>0</v>
      </c>
      <c r="AK51" s="11">
        <v>0</v>
      </c>
      <c r="AL51" s="44">
        <v>0</v>
      </c>
      <c r="AM51" s="43">
        <v>0</v>
      </c>
      <c r="AN51" s="11">
        <v>0</v>
      </c>
      <c r="AO51" s="44">
        <v>0</v>
      </c>
      <c r="AP51" s="43">
        <v>0</v>
      </c>
      <c r="AQ51" s="11">
        <v>0</v>
      </c>
      <c r="AR51" s="44">
        <v>0</v>
      </c>
      <c r="AS51" s="43">
        <v>0</v>
      </c>
      <c r="AT51" s="11">
        <v>0</v>
      </c>
      <c r="AU51" s="44">
        <v>0</v>
      </c>
      <c r="AV51" s="43">
        <v>0</v>
      </c>
      <c r="AW51" s="11">
        <v>0</v>
      </c>
      <c r="AX51" s="44">
        <v>0</v>
      </c>
      <c r="AY51" s="43">
        <v>0</v>
      </c>
      <c r="AZ51" s="11">
        <v>0</v>
      </c>
      <c r="BA51" s="44">
        <v>0</v>
      </c>
      <c r="BB51" s="43">
        <v>0</v>
      </c>
      <c r="BC51" s="11">
        <v>0</v>
      </c>
      <c r="BD51" s="44">
        <v>0</v>
      </c>
      <c r="BE51" s="50">
        <v>0</v>
      </c>
      <c r="BF51" s="4">
        <v>0</v>
      </c>
      <c r="BG51" s="51">
        <f t="shared" si="19"/>
        <v>0</v>
      </c>
      <c r="BH51" s="50">
        <v>0</v>
      </c>
      <c r="BI51" s="4">
        <v>0</v>
      </c>
      <c r="BJ51" s="51">
        <v>0</v>
      </c>
      <c r="BK51" s="43">
        <v>0</v>
      </c>
      <c r="BL51" s="11">
        <v>0</v>
      </c>
      <c r="BM51" s="44">
        <v>0</v>
      </c>
      <c r="BN51" s="43">
        <v>29</v>
      </c>
      <c r="BO51" s="11">
        <v>159</v>
      </c>
      <c r="BP51" s="44">
        <f t="shared" si="20"/>
        <v>5482.7586206896549</v>
      </c>
      <c r="BQ51" s="43">
        <v>0</v>
      </c>
      <c r="BR51" s="11">
        <v>0</v>
      </c>
      <c r="BS51" s="44">
        <v>0</v>
      </c>
      <c r="BT51" s="43">
        <v>0</v>
      </c>
      <c r="BU51" s="11">
        <v>0</v>
      </c>
      <c r="BV51" s="44">
        <v>0</v>
      </c>
      <c r="BW51" s="43">
        <v>0</v>
      </c>
      <c r="BX51" s="11">
        <v>0</v>
      </c>
      <c r="BY51" s="44">
        <v>0</v>
      </c>
      <c r="BZ51" s="43">
        <v>0</v>
      </c>
      <c r="CA51" s="11">
        <v>0</v>
      </c>
      <c r="CB51" s="44">
        <v>0</v>
      </c>
      <c r="CC51" s="43">
        <v>0</v>
      </c>
      <c r="CD51" s="11">
        <v>0</v>
      </c>
      <c r="CE51" s="44">
        <v>0</v>
      </c>
      <c r="CF51" s="43">
        <v>0</v>
      </c>
      <c r="CG51" s="11">
        <v>0</v>
      </c>
      <c r="CH51" s="44">
        <v>0</v>
      </c>
      <c r="CI51" s="43">
        <v>0</v>
      </c>
      <c r="CJ51" s="11">
        <v>0</v>
      </c>
      <c r="CK51" s="44">
        <v>0</v>
      </c>
      <c r="CL51" s="43">
        <v>0</v>
      </c>
      <c r="CM51" s="11">
        <v>0</v>
      </c>
      <c r="CN51" s="44">
        <v>0</v>
      </c>
      <c r="CO51" s="43">
        <v>0</v>
      </c>
      <c r="CP51" s="11">
        <v>0</v>
      </c>
      <c r="CQ51" s="44">
        <v>0</v>
      </c>
      <c r="CR51" s="43">
        <v>0</v>
      </c>
      <c r="CS51" s="11">
        <v>0</v>
      </c>
      <c r="CT51" s="44">
        <v>0</v>
      </c>
      <c r="CU51" s="43">
        <v>0</v>
      </c>
      <c r="CV51" s="11">
        <v>0</v>
      </c>
      <c r="CW51" s="44">
        <v>0</v>
      </c>
      <c r="CX51" s="67">
        <v>3029</v>
      </c>
      <c r="CY51" s="18">
        <v>15570</v>
      </c>
      <c r="CZ51" s="44">
        <f t="shared" si="21"/>
        <v>5140.3103334433808</v>
      </c>
      <c r="DA51" s="45">
        <v>14</v>
      </c>
      <c r="DB51" s="12">
        <v>98</v>
      </c>
      <c r="DC51" s="44">
        <f t="shared" ref="DC51:DC55" si="25">DB51/DA51*1000</f>
        <v>7000</v>
      </c>
      <c r="DD51" s="6">
        <f t="shared" si="15"/>
        <v>3072</v>
      </c>
      <c r="DE51" s="13">
        <f t="shared" si="16"/>
        <v>15827</v>
      </c>
      <c r="DF51" s="1"/>
      <c r="DG51" s="2"/>
      <c r="DH51" s="1"/>
      <c r="DI51" s="1"/>
      <c r="DJ51" s="1"/>
      <c r="DK51" s="2"/>
      <c r="DL51" s="1"/>
      <c r="DM51" s="1"/>
      <c r="DN51" s="1"/>
    </row>
    <row r="52" spans="1:193" x14ac:dyDescent="0.25">
      <c r="A52" s="56">
        <v>2012</v>
      </c>
      <c r="B52" s="72" t="s">
        <v>12</v>
      </c>
      <c r="C52" s="43">
        <v>0</v>
      </c>
      <c r="D52" s="11">
        <v>0</v>
      </c>
      <c r="E52" s="44">
        <v>0</v>
      </c>
      <c r="F52" s="43">
        <v>0</v>
      </c>
      <c r="G52" s="11">
        <v>0</v>
      </c>
      <c r="H52" s="44">
        <v>0</v>
      </c>
      <c r="I52" s="43">
        <v>0</v>
      </c>
      <c r="J52" s="11">
        <v>0</v>
      </c>
      <c r="K52" s="44">
        <v>0</v>
      </c>
      <c r="L52" s="43">
        <v>0</v>
      </c>
      <c r="M52" s="11">
        <v>0</v>
      </c>
      <c r="N52" s="44">
        <v>0</v>
      </c>
      <c r="O52" s="43">
        <v>0</v>
      </c>
      <c r="P52" s="11">
        <v>0</v>
      </c>
      <c r="Q52" s="44">
        <v>0</v>
      </c>
      <c r="R52" s="50">
        <v>0</v>
      </c>
      <c r="S52" s="4">
        <v>0</v>
      </c>
      <c r="T52" s="51">
        <v>0</v>
      </c>
      <c r="U52" s="43">
        <v>0</v>
      </c>
      <c r="V52" s="11">
        <v>0</v>
      </c>
      <c r="W52" s="44">
        <v>0</v>
      </c>
      <c r="X52" s="50">
        <v>0</v>
      </c>
      <c r="Y52" s="4">
        <v>0</v>
      </c>
      <c r="Z52" s="51">
        <v>0</v>
      </c>
      <c r="AA52" s="50">
        <v>0</v>
      </c>
      <c r="AB52" s="4">
        <v>0</v>
      </c>
      <c r="AC52" s="51">
        <v>0</v>
      </c>
      <c r="AD52" s="43">
        <v>0</v>
      </c>
      <c r="AE52" s="11">
        <v>0</v>
      </c>
      <c r="AF52" s="44">
        <v>0</v>
      </c>
      <c r="AG52" s="43">
        <v>0</v>
      </c>
      <c r="AH52" s="11">
        <v>0</v>
      </c>
      <c r="AI52" s="44">
        <v>0</v>
      </c>
      <c r="AJ52" s="43">
        <v>0</v>
      </c>
      <c r="AK52" s="11">
        <v>0</v>
      </c>
      <c r="AL52" s="44">
        <v>0</v>
      </c>
      <c r="AM52" s="43">
        <v>0</v>
      </c>
      <c r="AN52" s="11">
        <v>0</v>
      </c>
      <c r="AO52" s="44">
        <v>0</v>
      </c>
      <c r="AP52" s="43">
        <v>0</v>
      </c>
      <c r="AQ52" s="11">
        <v>0</v>
      </c>
      <c r="AR52" s="44">
        <v>0</v>
      </c>
      <c r="AS52" s="43">
        <v>0</v>
      </c>
      <c r="AT52" s="11">
        <v>0</v>
      </c>
      <c r="AU52" s="44">
        <v>0</v>
      </c>
      <c r="AV52" s="43">
        <v>0</v>
      </c>
      <c r="AW52" s="11">
        <v>0</v>
      </c>
      <c r="AX52" s="44">
        <v>0</v>
      </c>
      <c r="AY52" s="43">
        <v>0</v>
      </c>
      <c r="AZ52" s="11">
        <v>0</v>
      </c>
      <c r="BA52" s="44">
        <v>0</v>
      </c>
      <c r="BB52" s="43">
        <v>0</v>
      </c>
      <c r="BC52" s="11">
        <v>0</v>
      </c>
      <c r="BD52" s="44">
        <v>0</v>
      </c>
      <c r="BE52" s="50">
        <v>0</v>
      </c>
      <c r="BF52" s="4">
        <v>0</v>
      </c>
      <c r="BG52" s="51">
        <f t="shared" si="19"/>
        <v>0</v>
      </c>
      <c r="BH52" s="50">
        <v>0</v>
      </c>
      <c r="BI52" s="4">
        <v>0</v>
      </c>
      <c r="BJ52" s="51">
        <v>0</v>
      </c>
      <c r="BK52" s="43">
        <v>0</v>
      </c>
      <c r="BL52" s="11">
        <v>0</v>
      </c>
      <c r="BM52" s="44">
        <v>0</v>
      </c>
      <c r="BN52" s="43">
        <v>15</v>
      </c>
      <c r="BO52" s="11">
        <v>110</v>
      </c>
      <c r="BP52" s="44">
        <f t="shared" si="20"/>
        <v>7333.333333333333</v>
      </c>
      <c r="BQ52" s="43">
        <v>0</v>
      </c>
      <c r="BR52" s="11">
        <v>0</v>
      </c>
      <c r="BS52" s="44">
        <v>0</v>
      </c>
      <c r="BT52" s="43">
        <v>0</v>
      </c>
      <c r="BU52" s="11">
        <v>0</v>
      </c>
      <c r="BV52" s="44">
        <v>0</v>
      </c>
      <c r="BW52" s="43">
        <v>0</v>
      </c>
      <c r="BX52" s="11">
        <v>0</v>
      </c>
      <c r="BY52" s="44">
        <v>0</v>
      </c>
      <c r="BZ52" s="43">
        <v>0</v>
      </c>
      <c r="CA52" s="11">
        <v>0</v>
      </c>
      <c r="CB52" s="44">
        <v>0</v>
      </c>
      <c r="CC52" s="43">
        <v>0</v>
      </c>
      <c r="CD52" s="11">
        <v>0</v>
      </c>
      <c r="CE52" s="44">
        <v>0</v>
      </c>
      <c r="CF52" s="43">
        <v>0</v>
      </c>
      <c r="CG52" s="11">
        <v>0</v>
      </c>
      <c r="CH52" s="44">
        <v>0</v>
      </c>
      <c r="CI52" s="43">
        <v>0</v>
      </c>
      <c r="CJ52" s="11">
        <v>0</v>
      </c>
      <c r="CK52" s="44">
        <v>0</v>
      </c>
      <c r="CL52" s="43">
        <v>0</v>
      </c>
      <c r="CM52" s="11">
        <v>0</v>
      </c>
      <c r="CN52" s="44">
        <v>0</v>
      </c>
      <c r="CO52" s="43">
        <v>0</v>
      </c>
      <c r="CP52" s="11">
        <v>0</v>
      </c>
      <c r="CQ52" s="44">
        <v>0</v>
      </c>
      <c r="CR52" s="43">
        <v>0</v>
      </c>
      <c r="CS52" s="11">
        <v>0</v>
      </c>
      <c r="CT52" s="44">
        <v>0</v>
      </c>
      <c r="CU52" s="43">
        <v>0</v>
      </c>
      <c r="CV52" s="11">
        <v>0</v>
      </c>
      <c r="CW52" s="44">
        <v>0</v>
      </c>
      <c r="CX52" s="67">
        <v>4285</v>
      </c>
      <c r="CY52" s="18">
        <v>23703</v>
      </c>
      <c r="CZ52" s="44">
        <f t="shared" si="21"/>
        <v>5531.621936989498</v>
      </c>
      <c r="DA52" s="45">
        <v>378</v>
      </c>
      <c r="DB52" s="12">
        <v>1874</v>
      </c>
      <c r="DC52" s="44">
        <f t="shared" si="25"/>
        <v>4957.671957671957</v>
      </c>
      <c r="DD52" s="6">
        <f t="shared" si="15"/>
        <v>4678</v>
      </c>
      <c r="DE52" s="13">
        <f t="shared" si="16"/>
        <v>25687</v>
      </c>
      <c r="DF52" s="1"/>
      <c r="DG52" s="2"/>
      <c r="DH52" s="1"/>
      <c r="DI52" s="1"/>
      <c r="DJ52" s="1"/>
      <c r="DK52" s="2"/>
      <c r="DL52" s="1"/>
      <c r="DM52" s="1"/>
      <c r="DN52" s="1"/>
    </row>
    <row r="53" spans="1:193" x14ac:dyDescent="0.25">
      <c r="A53" s="56">
        <v>2012</v>
      </c>
      <c r="B53" s="72" t="s">
        <v>13</v>
      </c>
      <c r="C53" s="43">
        <v>0</v>
      </c>
      <c r="D53" s="11">
        <v>0</v>
      </c>
      <c r="E53" s="44">
        <v>0</v>
      </c>
      <c r="F53" s="43">
        <v>0</v>
      </c>
      <c r="G53" s="11">
        <v>0</v>
      </c>
      <c r="H53" s="44">
        <v>0</v>
      </c>
      <c r="I53" s="43">
        <v>0</v>
      </c>
      <c r="J53" s="11">
        <v>0</v>
      </c>
      <c r="K53" s="44">
        <v>0</v>
      </c>
      <c r="L53" s="43">
        <v>0</v>
      </c>
      <c r="M53" s="11">
        <v>0</v>
      </c>
      <c r="N53" s="44">
        <v>0</v>
      </c>
      <c r="O53" s="43">
        <v>0</v>
      </c>
      <c r="P53" s="11">
        <v>0</v>
      </c>
      <c r="Q53" s="44">
        <v>0</v>
      </c>
      <c r="R53" s="50">
        <v>0</v>
      </c>
      <c r="S53" s="4">
        <v>0</v>
      </c>
      <c r="T53" s="51">
        <v>0</v>
      </c>
      <c r="U53" s="43">
        <v>0</v>
      </c>
      <c r="V53" s="11">
        <v>0</v>
      </c>
      <c r="W53" s="44">
        <v>0</v>
      </c>
      <c r="X53" s="50">
        <v>0</v>
      </c>
      <c r="Y53" s="4">
        <v>0</v>
      </c>
      <c r="Z53" s="51">
        <v>0</v>
      </c>
      <c r="AA53" s="50">
        <v>0</v>
      </c>
      <c r="AB53" s="4">
        <v>0</v>
      </c>
      <c r="AC53" s="51">
        <v>0</v>
      </c>
      <c r="AD53" s="43">
        <v>0</v>
      </c>
      <c r="AE53" s="11">
        <v>0</v>
      </c>
      <c r="AF53" s="44">
        <v>0</v>
      </c>
      <c r="AG53" s="43">
        <v>0</v>
      </c>
      <c r="AH53" s="11">
        <v>0</v>
      </c>
      <c r="AI53" s="44">
        <v>0</v>
      </c>
      <c r="AJ53" s="43">
        <v>0</v>
      </c>
      <c r="AK53" s="11">
        <v>0</v>
      </c>
      <c r="AL53" s="44">
        <v>0</v>
      </c>
      <c r="AM53" s="43">
        <v>0</v>
      </c>
      <c r="AN53" s="11">
        <v>0</v>
      </c>
      <c r="AO53" s="44">
        <v>0</v>
      </c>
      <c r="AP53" s="43">
        <v>0</v>
      </c>
      <c r="AQ53" s="11">
        <v>0</v>
      </c>
      <c r="AR53" s="44">
        <v>0</v>
      </c>
      <c r="AS53" s="43">
        <v>0</v>
      </c>
      <c r="AT53" s="11">
        <v>0</v>
      </c>
      <c r="AU53" s="44">
        <v>0</v>
      </c>
      <c r="AV53" s="43">
        <v>0</v>
      </c>
      <c r="AW53" s="11">
        <v>0</v>
      </c>
      <c r="AX53" s="44">
        <v>0</v>
      </c>
      <c r="AY53" s="43">
        <v>0</v>
      </c>
      <c r="AZ53" s="11">
        <v>0</v>
      </c>
      <c r="BA53" s="44">
        <v>0</v>
      </c>
      <c r="BB53" s="43">
        <v>0</v>
      </c>
      <c r="BC53" s="11">
        <v>0</v>
      </c>
      <c r="BD53" s="44">
        <v>0</v>
      </c>
      <c r="BE53" s="50">
        <v>0</v>
      </c>
      <c r="BF53" s="4">
        <v>0</v>
      </c>
      <c r="BG53" s="51">
        <f t="shared" si="19"/>
        <v>0</v>
      </c>
      <c r="BH53" s="50">
        <v>0</v>
      </c>
      <c r="BI53" s="4">
        <v>0</v>
      </c>
      <c r="BJ53" s="51">
        <v>0</v>
      </c>
      <c r="BK53" s="43">
        <v>0</v>
      </c>
      <c r="BL53" s="11">
        <v>0</v>
      </c>
      <c r="BM53" s="44">
        <v>0</v>
      </c>
      <c r="BN53" s="43">
        <v>9</v>
      </c>
      <c r="BO53" s="11">
        <v>7</v>
      </c>
      <c r="BP53" s="44">
        <f t="shared" si="20"/>
        <v>777.77777777777783</v>
      </c>
      <c r="BQ53" s="43">
        <v>0</v>
      </c>
      <c r="BR53" s="11">
        <v>0</v>
      </c>
      <c r="BS53" s="44">
        <v>0</v>
      </c>
      <c r="BT53" s="43">
        <v>0</v>
      </c>
      <c r="BU53" s="11">
        <v>0</v>
      </c>
      <c r="BV53" s="44">
        <v>0</v>
      </c>
      <c r="BW53" s="43">
        <v>0</v>
      </c>
      <c r="BX53" s="11">
        <v>0</v>
      </c>
      <c r="BY53" s="44">
        <v>0</v>
      </c>
      <c r="BZ53" s="43">
        <v>0</v>
      </c>
      <c r="CA53" s="11">
        <v>0</v>
      </c>
      <c r="CB53" s="44">
        <v>0</v>
      </c>
      <c r="CC53" s="43">
        <v>0</v>
      </c>
      <c r="CD53" s="11">
        <v>0</v>
      </c>
      <c r="CE53" s="44">
        <v>0</v>
      </c>
      <c r="CF53" s="43">
        <v>0</v>
      </c>
      <c r="CG53" s="11">
        <v>0</v>
      </c>
      <c r="CH53" s="44">
        <v>0</v>
      </c>
      <c r="CI53" s="43">
        <v>0</v>
      </c>
      <c r="CJ53" s="11">
        <v>0</v>
      </c>
      <c r="CK53" s="44">
        <v>0</v>
      </c>
      <c r="CL53" s="43">
        <v>0</v>
      </c>
      <c r="CM53" s="11">
        <v>0</v>
      </c>
      <c r="CN53" s="44">
        <v>0</v>
      </c>
      <c r="CO53" s="43">
        <v>0</v>
      </c>
      <c r="CP53" s="11">
        <v>0</v>
      </c>
      <c r="CQ53" s="44">
        <v>0</v>
      </c>
      <c r="CR53" s="43">
        <v>0</v>
      </c>
      <c r="CS53" s="11">
        <v>0</v>
      </c>
      <c r="CT53" s="44">
        <v>0</v>
      </c>
      <c r="CU53" s="43">
        <v>0</v>
      </c>
      <c r="CV53" s="11">
        <v>0</v>
      </c>
      <c r="CW53" s="44">
        <v>0</v>
      </c>
      <c r="CX53" s="67">
        <v>1714</v>
      </c>
      <c r="CY53" s="18">
        <v>8332</v>
      </c>
      <c r="CZ53" s="44">
        <f t="shared" si="21"/>
        <v>4861.1435239206539</v>
      </c>
      <c r="DA53" s="45">
        <v>65</v>
      </c>
      <c r="DB53" s="12">
        <v>323</v>
      </c>
      <c r="DC53" s="44">
        <f t="shared" si="25"/>
        <v>4969.2307692307695</v>
      </c>
      <c r="DD53" s="6">
        <f t="shared" si="15"/>
        <v>1788</v>
      </c>
      <c r="DE53" s="13">
        <f t="shared" si="16"/>
        <v>8662</v>
      </c>
      <c r="DF53" s="1"/>
      <c r="DG53" s="2"/>
      <c r="DH53" s="1"/>
      <c r="DI53" s="1"/>
      <c r="DJ53" s="1"/>
      <c r="DK53" s="2"/>
      <c r="DL53" s="1"/>
      <c r="DM53" s="1"/>
      <c r="DN53" s="1"/>
    </row>
    <row r="54" spans="1:193" x14ac:dyDescent="0.25">
      <c r="A54" s="56">
        <v>2012</v>
      </c>
      <c r="B54" s="72" t="s">
        <v>14</v>
      </c>
      <c r="C54" s="43">
        <v>0</v>
      </c>
      <c r="D54" s="11">
        <v>0</v>
      </c>
      <c r="E54" s="44">
        <v>0</v>
      </c>
      <c r="F54" s="43">
        <v>0</v>
      </c>
      <c r="G54" s="11">
        <v>0</v>
      </c>
      <c r="H54" s="44">
        <v>0</v>
      </c>
      <c r="I54" s="43">
        <v>0</v>
      </c>
      <c r="J54" s="11">
        <v>0</v>
      </c>
      <c r="K54" s="44">
        <v>0</v>
      </c>
      <c r="L54" s="43">
        <v>0</v>
      </c>
      <c r="M54" s="11">
        <v>0</v>
      </c>
      <c r="N54" s="44">
        <v>0</v>
      </c>
      <c r="O54" s="43">
        <v>0</v>
      </c>
      <c r="P54" s="11">
        <v>0</v>
      </c>
      <c r="Q54" s="44">
        <v>0</v>
      </c>
      <c r="R54" s="50">
        <v>0</v>
      </c>
      <c r="S54" s="4">
        <v>0</v>
      </c>
      <c r="T54" s="51">
        <v>0</v>
      </c>
      <c r="U54" s="43">
        <v>0</v>
      </c>
      <c r="V54" s="11">
        <v>0</v>
      </c>
      <c r="W54" s="44">
        <v>0</v>
      </c>
      <c r="X54" s="50">
        <v>0</v>
      </c>
      <c r="Y54" s="4">
        <v>0</v>
      </c>
      <c r="Z54" s="51">
        <v>0</v>
      </c>
      <c r="AA54" s="50">
        <v>0</v>
      </c>
      <c r="AB54" s="4">
        <v>0</v>
      </c>
      <c r="AC54" s="51">
        <v>0</v>
      </c>
      <c r="AD54" s="43">
        <v>0</v>
      </c>
      <c r="AE54" s="11">
        <v>0</v>
      </c>
      <c r="AF54" s="44">
        <v>0</v>
      </c>
      <c r="AG54" s="43">
        <v>0</v>
      </c>
      <c r="AH54" s="11">
        <v>0</v>
      </c>
      <c r="AI54" s="44">
        <v>0</v>
      </c>
      <c r="AJ54" s="43">
        <v>0</v>
      </c>
      <c r="AK54" s="11">
        <v>0</v>
      </c>
      <c r="AL54" s="44">
        <v>0</v>
      </c>
      <c r="AM54" s="43">
        <v>0</v>
      </c>
      <c r="AN54" s="11">
        <v>0</v>
      </c>
      <c r="AO54" s="44">
        <v>0</v>
      </c>
      <c r="AP54" s="43">
        <v>0</v>
      </c>
      <c r="AQ54" s="11">
        <v>0</v>
      </c>
      <c r="AR54" s="44">
        <v>0</v>
      </c>
      <c r="AS54" s="43">
        <v>0</v>
      </c>
      <c r="AT54" s="11">
        <v>0</v>
      </c>
      <c r="AU54" s="44">
        <v>0</v>
      </c>
      <c r="AV54" s="43">
        <v>0</v>
      </c>
      <c r="AW54" s="11">
        <v>0</v>
      </c>
      <c r="AX54" s="44">
        <v>0</v>
      </c>
      <c r="AY54" s="43">
        <v>0</v>
      </c>
      <c r="AZ54" s="11">
        <v>0</v>
      </c>
      <c r="BA54" s="44">
        <v>0</v>
      </c>
      <c r="BB54" s="43">
        <v>606</v>
      </c>
      <c r="BC54" s="11">
        <v>3571</v>
      </c>
      <c r="BD54" s="44">
        <f t="shared" ref="BD54:BD55" si="26">BC54/BB54*1000</f>
        <v>5892.7392739273928</v>
      </c>
      <c r="BE54" s="50">
        <v>0</v>
      </c>
      <c r="BF54" s="4">
        <v>0</v>
      </c>
      <c r="BG54" s="51">
        <f t="shared" si="19"/>
        <v>0</v>
      </c>
      <c r="BH54" s="50">
        <v>0</v>
      </c>
      <c r="BI54" s="4">
        <v>0</v>
      </c>
      <c r="BJ54" s="51">
        <v>0</v>
      </c>
      <c r="BK54" s="43">
        <v>0</v>
      </c>
      <c r="BL54" s="11">
        <v>0</v>
      </c>
      <c r="BM54" s="44">
        <v>0</v>
      </c>
      <c r="BN54" s="43">
        <v>0</v>
      </c>
      <c r="BO54" s="11">
        <v>0</v>
      </c>
      <c r="BP54" s="44">
        <v>0</v>
      </c>
      <c r="BQ54" s="43">
        <v>0</v>
      </c>
      <c r="BR54" s="11">
        <v>0</v>
      </c>
      <c r="BS54" s="44">
        <v>0</v>
      </c>
      <c r="BT54" s="43">
        <v>0</v>
      </c>
      <c r="BU54" s="11">
        <v>0</v>
      </c>
      <c r="BV54" s="44">
        <v>0</v>
      </c>
      <c r="BW54" s="43">
        <v>0</v>
      </c>
      <c r="BX54" s="11">
        <v>0</v>
      </c>
      <c r="BY54" s="44">
        <v>0</v>
      </c>
      <c r="BZ54" s="43">
        <v>0</v>
      </c>
      <c r="CA54" s="11">
        <v>0</v>
      </c>
      <c r="CB54" s="44">
        <v>0</v>
      </c>
      <c r="CC54" s="43">
        <v>0</v>
      </c>
      <c r="CD54" s="11">
        <v>0</v>
      </c>
      <c r="CE54" s="44">
        <v>0</v>
      </c>
      <c r="CF54" s="43">
        <v>0</v>
      </c>
      <c r="CG54" s="11">
        <v>0</v>
      </c>
      <c r="CH54" s="44">
        <v>0</v>
      </c>
      <c r="CI54" s="43">
        <v>0</v>
      </c>
      <c r="CJ54" s="11">
        <v>0</v>
      </c>
      <c r="CK54" s="44">
        <v>0</v>
      </c>
      <c r="CL54" s="43">
        <v>0</v>
      </c>
      <c r="CM54" s="11">
        <v>0</v>
      </c>
      <c r="CN54" s="44">
        <v>0</v>
      </c>
      <c r="CO54" s="43">
        <v>0</v>
      </c>
      <c r="CP54" s="11">
        <v>0</v>
      </c>
      <c r="CQ54" s="44">
        <v>0</v>
      </c>
      <c r="CR54" s="43">
        <v>0</v>
      </c>
      <c r="CS54" s="11">
        <v>0</v>
      </c>
      <c r="CT54" s="44">
        <v>0</v>
      </c>
      <c r="CU54" s="43">
        <v>0</v>
      </c>
      <c r="CV54" s="11">
        <v>0</v>
      </c>
      <c r="CW54" s="44">
        <v>0</v>
      </c>
      <c r="CX54" s="67">
        <v>315</v>
      </c>
      <c r="CY54" s="18">
        <v>66797</v>
      </c>
      <c r="CZ54" s="44">
        <f t="shared" si="21"/>
        <v>212053.96825396825</v>
      </c>
      <c r="DA54" s="45">
        <v>1495</v>
      </c>
      <c r="DB54" s="12">
        <v>8398</v>
      </c>
      <c r="DC54" s="44">
        <f t="shared" si="25"/>
        <v>5617.3913043478269</v>
      </c>
      <c r="DD54" s="6">
        <f t="shared" si="15"/>
        <v>2416</v>
      </c>
      <c r="DE54" s="13">
        <f t="shared" si="16"/>
        <v>78766</v>
      </c>
      <c r="DF54" s="1"/>
      <c r="DG54" s="2"/>
      <c r="DH54" s="1"/>
      <c r="DI54" s="1"/>
      <c r="DJ54" s="1"/>
      <c r="DK54" s="2"/>
      <c r="DL54" s="1"/>
      <c r="DM54" s="1"/>
      <c r="DN54" s="1"/>
    </row>
    <row r="55" spans="1:193" x14ac:dyDescent="0.25">
      <c r="A55" s="56">
        <v>2012</v>
      </c>
      <c r="B55" s="72" t="s">
        <v>15</v>
      </c>
      <c r="C55" s="43">
        <v>0</v>
      </c>
      <c r="D55" s="11">
        <v>0</v>
      </c>
      <c r="E55" s="44">
        <v>0</v>
      </c>
      <c r="F55" s="43">
        <v>0</v>
      </c>
      <c r="G55" s="11">
        <v>0</v>
      </c>
      <c r="H55" s="44">
        <v>0</v>
      </c>
      <c r="I55" s="43">
        <v>0</v>
      </c>
      <c r="J55" s="11">
        <v>0</v>
      </c>
      <c r="K55" s="44">
        <v>0</v>
      </c>
      <c r="L55" s="43">
        <v>0</v>
      </c>
      <c r="M55" s="11">
        <v>0</v>
      </c>
      <c r="N55" s="44">
        <v>0</v>
      </c>
      <c r="O55" s="43">
        <v>0</v>
      </c>
      <c r="P55" s="11">
        <v>0</v>
      </c>
      <c r="Q55" s="44">
        <v>0</v>
      </c>
      <c r="R55" s="50">
        <v>0</v>
      </c>
      <c r="S55" s="4">
        <v>0</v>
      </c>
      <c r="T55" s="51">
        <v>0</v>
      </c>
      <c r="U55" s="43">
        <v>0</v>
      </c>
      <c r="V55" s="11">
        <v>0</v>
      </c>
      <c r="W55" s="44">
        <v>0</v>
      </c>
      <c r="X55" s="50">
        <v>0</v>
      </c>
      <c r="Y55" s="4">
        <v>0</v>
      </c>
      <c r="Z55" s="51">
        <v>0</v>
      </c>
      <c r="AA55" s="50">
        <v>0</v>
      </c>
      <c r="AB55" s="4">
        <v>0</v>
      </c>
      <c r="AC55" s="51">
        <v>0</v>
      </c>
      <c r="AD55" s="43">
        <v>0</v>
      </c>
      <c r="AE55" s="11">
        <v>0</v>
      </c>
      <c r="AF55" s="44">
        <v>0</v>
      </c>
      <c r="AG55" s="43">
        <v>0</v>
      </c>
      <c r="AH55" s="11">
        <v>0</v>
      </c>
      <c r="AI55" s="44">
        <v>0</v>
      </c>
      <c r="AJ55" s="43">
        <v>0</v>
      </c>
      <c r="AK55" s="11">
        <v>0</v>
      </c>
      <c r="AL55" s="44">
        <v>0</v>
      </c>
      <c r="AM55" s="43">
        <v>0</v>
      </c>
      <c r="AN55" s="11">
        <v>0</v>
      </c>
      <c r="AO55" s="44">
        <v>0</v>
      </c>
      <c r="AP55" s="43">
        <v>0</v>
      </c>
      <c r="AQ55" s="11">
        <v>0</v>
      </c>
      <c r="AR55" s="44">
        <v>0</v>
      </c>
      <c r="AS55" s="43">
        <v>0</v>
      </c>
      <c r="AT55" s="11">
        <v>0</v>
      </c>
      <c r="AU55" s="44">
        <v>0</v>
      </c>
      <c r="AV55" s="43">
        <v>0</v>
      </c>
      <c r="AW55" s="11">
        <v>0</v>
      </c>
      <c r="AX55" s="44">
        <v>0</v>
      </c>
      <c r="AY55" s="43">
        <v>0</v>
      </c>
      <c r="AZ55" s="11">
        <v>0</v>
      </c>
      <c r="BA55" s="44">
        <v>0</v>
      </c>
      <c r="BB55" s="43">
        <v>60</v>
      </c>
      <c r="BC55" s="11">
        <v>320</v>
      </c>
      <c r="BD55" s="44">
        <f t="shared" si="26"/>
        <v>5333.333333333333</v>
      </c>
      <c r="BE55" s="50">
        <v>0</v>
      </c>
      <c r="BF55" s="4">
        <v>0</v>
      </c>
      <c r="BG55" s="51">
        <f t="shared" si="19"/>
        <v>0</v>
      </c>
      <c r="BH55" s="50">
        <v>0</v>
      </c>
      <c r="BI55" s="4">
        <v>0</v>
      </c>
      <c r="BJ55" s="51">
        <v>0</v>
      </c>
      <c r="BK55" s="43">
        <v>0</v>
      </c>
      <c r="BL55" s="11">
        <v>0</v>
      </c>
      <c r="BM55" s="44">
        <v>0</v>
      </c>
      <c r="BN55" s="43">
        <v>4</v>
      </c>
      <c r="BO55" s="11">
        <v>16</v>
      </c>
      <c r="BP55" s="44">
        <f t="shared" si="20"/>
        <v>4000</v>
      </c>
      <c r="BQ55" s="43">
        <v>0</v>
      </c>
      <c r="BR55" s="11">
        <v>0</v>
      </c>
      <c r="BS55" s="44">
        <v>0</v>
      </c>
      <c r="BT55" s="43">
        <v>0</v>
      </c>
      <c r="BU55" s="11">
        <v>0</v>
      </c>
      <c r="BV55" s="44">
        <v>0</v>
      </c>
      <c r="BW55" s="43">
        <v>0</v>
      </c>
      <c r="BX55" s="11">
        <v>0</v>
      </c>
      <c r="BY55" s="44">
        <v>0</v>
      </c>
      <c r="BZ55" s="43">
        <v>0</v>
      </c>
      <c r="CA55" s="11">
        <v>0</v>
      </c>
      <c r="CB55" s="44">
        <v>0</v>
      </c>
      <c r="CC55" s="43">
        <v>0</v>
      </c>
      <c r="CD55" s="11">
        <v>0</v>
      </c>
      <c r="CE55" s="44">
        <v>0</v>
      </c>
      <c r="CF55" s="43">
        <v>0</v>
      </c>
      <c r="CG55" s="11">
        <v>0</v>
      </c>
      <c r="CH55" s="44">
        <v>0</v>
      </c>
      <c r="CI55" s="43">
        <v>0</v>
      </c>
      <c r="CJ55" s="11">
        <v>0</v>
      </c>
      <c r="CK55" s="44">
        <v>0</v>
      </c>
      <c r="CL55" s="43">
        <v>0</v>
      </c>
      <c r="CM55" s="11">
        <v>0</v>
      </c>
      <c r="CN55" s="44">
        <v>0</v>
      </c>
      <c r="CO55" s="43">
        <v>0</v>
      </c>
      <c r="CP55" s="11">
        <v>0</v>
      </c>
      <c r="CQ55" s="44">
        <v>0</v>
      </c>
      <c r="CR55" s="43">
        <v>0</v>
      </c>
      <c r="CS55" s="11">
        <v>0</v>
      </c>
      <c r="CT55" s="44">
        <v>0</v>
      </c>
      <c r="CU55" s="43">
        <v>0</v>
      </c>
      <c r="CV55" s="11">
        <v>0</v>
      </c>
      <c r="CW55" s="44">
        <v>0</v>
      </c>
      <c r="CX55" s="67">
        <v>5</v>
      </c>
      <c r="CY55" s="18">
        <v>64</v>
      </c>
      <c r="CZ55" s="44">
        <f t="shared" si="21"/>
        <v>12800</v>
      </c>
      <c r="DA55" s="45">
        <v>425</v>
      </c>
      <c r="DB55" s="12">
        <v>2575</v>
      </c>
      <c r="DC55" s="44">
        <f t="shared" si="25"/>
        <v>6058.8235294117649</v>
      </c>
      <c r="DD55" s="6">
        <f t="shared" si="15"/>
        <v>494</v>
      </c>
      <c r="DE55" s="13">
        <f t="shared" si="16"/>
        <v>2975</v>
      </c>
      <c r="DF55" s="1"/>
      <c r="DG55" s="2"/>
      <c r="DH55" s="1"/>
      <c r="DI55" s="1"/>
      <c r="DJ55" s="1"/>
      <c r="DK55" s="2"/>
      <c r="DL55" s="1"/>
      <c r="DM55" s="1"/>
      <c r="DN55" s="1"/>
    </row>
    <row r="56" spans="1:193" x14ac:dyDescent="0.25">
      <c r="A56" s="56">
        <v>2012</v>
      </c>
      <c r="B56" s="72" t="s">
        <v>16</v>
      </c>
      <c r="C56" s="43">
        <v>0</v>
      </c>
      <c r="D56" s="11">
        <v>0</v>
      </c>
      <c r="E56" s="44">
        <v>0</v>
      </c>
      <c r="F56" s="43">
        <v>0</v>
      </c>
      <c r="G56" s="11">
        <v>0</v>
      </c>
      <c r="H56" s="44">
        <v>0</v>
      </c>
      <c r="I56" s="43">
        <v>0</v>
      </c>
      <c r="J56" s="11">
        <v>0</v>
      </c>
      <c r="K56" s="44">
        <v>0</v>
      </c>
      <c r="L56" s="43">
        <v>0</v>
      </c>
      <c r="M56" s="11">
        <v>0</v>
      </c>
      <c r="N56" s="44">
        <v>0</v>
      </c>
      <c r="O56" s="43">
        <v>0</v>
      </c>
      <c r="P56" s="11">
        <v>0</v>
      </c>
      <c r="Q56" s="44">
        <v>0</v>
      </c>
      <c r="R56" s="50">
        <v>0</v>
      </c>
      <c r="S56" s="4">
        <v>0</v>
      </c>
      <c r="T56" s="51">
        <v>0</v>
      </c>
      <c r="U56" s="43">
        <v>0</v>
      </c>
      <c r="V56" s="11">
        <v>0</v>
      </c>
      <c r="W56" s="44">
        <v>0</v>
      </c>
      <c r="X56" s="50">
        <v>0</v>
      </c>
      <c r="Y56" s="4">
        <v>0</v>
      </c>
      <c r="Z56" s="51">
        <v>0</v>
      </c>
      <c r="AA56" s="50">
        <v>0</v>
      </c>
      <c r="AB56" s="4">
        <v>0</v>
      </c>
      <c r="AC56" s="51">
        <v>0</v>
      </c>
      <c r="AD56" s="71">
        <v>0</v>
      </c>
      <c r="AE56" s="15">
        <v>1</v>
      </c>
      <c r="AF56" s="44">
        <v>0</v>
      </c>
      <c r="AG56" s="43">
        <v>0</v>
      </c>
      <c r="AH56" s="11">
        <v>0</v>
      </c>
      <c r="AI56" s="44">
        <v>0</v>
      </c>
      <c r="AJ56" s="43">
        <v>0</v>
      </c>
      <c r="AK56" s="11">
        <v>0</v>
      </c>
      <c r="AL56" s="44">
        <v>0</v>
      </c>
      <c r="AM56" s="43">
        <v>0</v>
      </c>
      <c r="AN56" s="11">
        <v>0</v>
      </c>
      <c r="AO56" s="44">
        <v>0</v>
      </c>
      <c r="AP56" s="43">
        <v>0</v>
      </c>
      <c r="AQ56" s="11">
        <v>0</v>
      </c>
      <c r="AR56" s="44">
        <v>0</v>
      </c>
      <c r="AS56" s="43">
        <v>0</v>
      </c>
      <c r="AT56" s="11">
        <v>0</v>
      </c>
      <c r="AU56" s="44">
        <v>0</v>
      </c>
      <c r="AV56" s="43">
        <v>0</v>
      </c>
      <c r="AW56" s="11">
        <v>0</v>
      </c>
      <c r="AX56" s="44">
        <v>0</v>
      </c>
      <c r="AY56" s="43">
        <v>0</v>
      </c>
      <c r="AZ56" s="11">
        <v>0</v>
      </c>
      <c r="BA56" s="44">
        <v>0</v>
      </c>
      <c r="BB56" s="43">
        <v>0</v>
      </c>
      <c r="BC56" s="11">
        <v>0</v>
      </c>
      <c r="BD56" s="44">
        <v>0</v>
      </c>
      <c r="BE56" s="50">
        <v>0</v>
      </c>
      <c r="BF56" s="4">
        <v>0</v>
      </c>
      <c r="BG56" s="51">
        <f t="shared" si="19"/>
        <v>0</v>
      </c>
      <c r="BH56" s="50">
        <v>0</v>
      </c>
      <c r="BI56" s="4">
        <v>0</v>
      </c>
      <c r="BJ56" s="51">
        <v>0</v>
      </c>
      <c r="BK56" s="43">
        <v>0</v>
      </c>
      <c r="BL56" s="11">
        <v>0</v>
      </c>
      <c r="BM56" s="44">
        <v>0</v>
      </c>
      <c r="BN56" s="43">
        <v>0</v>
      </c>
      <c r="BO56" s="11">
        <v>0</v>
      </c>
      <c r="BP56" s="44">
        <v>0</v>
      </c>
      <c r="BQ56" s="43">
        <v>0</v>
      </c>
      <c r="BR56" s="11">
        <v>0</v>
      </c>
      <c r="BS56" s="44">
        <v>0</v>
      </c>
      <c r="BT56" s="43">
        <v>0</v>
      </c>
      <c r="BU56" s="11">
        <v>0</v>
      </c>
      <c r="BV56" s="44">
        <v>0</v>
      </c>
      <c r="BW56" s="43">
        <v>0</v>
      </c>
      <c r="BX56" s="11">
        <v>0</v>
      </c>
      <c r="BY56" s="44">
        <v>0</v>
      </c>
      <c r="BZ56" s="43">
        <v>0</v>
      </c>
      <c r="CA56" s="11">
        <v>0</v>
      </c>
      <c r="CB56" s="44">
        <v>0</v>
      </c>
      <c r="CC56" s="43">
        <v>0</v>
      </c>
      <c r="CD56" s="11">
        <v>0</v>
      </c>
      <c r="CE56" s="44">
        <v>0</v>
      </c>
      <c r="CF56" s="43">
        <v>0</v>
      </c>
      <c r="CG56" s="11">
        <v>0</v>
      </c>
      <c r="CH56" s="44">
        <v>0</v>
      </c>
      <c r="CI56" s="43">
        <v>0</v>
      </c>
      <c r="CJ56" s="11">
        <v>0</v>
      </c>
      <c r="CK56" s="44">
        <v>0</v>
      </c>
      <c r="CL56" s="43">
        <v>0</v>
      </c>
      <c r="CM56" s="11">
        <v>0</v>
      </c>
      <c r="CN56" s="44">
        <v>0</v>
      </c>
      <c r="CO56" s="43">
        <v>0</v>
      </c>
      <c r="CP56" s="11">
        <v>0</v>
      </c>
      <c r="CQ56" s="44">
        <v>0</v>
      </c>
      <c r="CR56" s="43">
        <v>0</v>
      </c>
      <c r="CS56" s="11">
        <v>0</v>
      </c>
      <c r="CT56" s="44">
        <v>0</v>
      </c>
      <c r="CU56" s="43">
        <v>0</v>
      </c>
      <c r="CV56" s="11">
        <v>0</v>
      </c>
      <c r="CW56" s="44">
        <v>0</v>
      </c>
      <c r="CX56" s="43">
        <v>0</v>
      </c>
      <c r="CY56" s="11">
        <v>0</v>
      </c>
      <c r="CZ56" s="44">
        <v>0</v>
      </c>
      <c r="DA56" s="43">
        <v>0</v>
      </c>
      <c r="DB56" s="11">
        <v>0</v>
      </c>
      <c r="DC56" s="44">
        <v>0</v>
      </c>
      <c r="DD56" s="6">
        <f t="shared" si="15"/>
        <v>0</v>
      </c>
      <c r="DE56" s="13">
        <f t="shared" si="16"/>
        <v>1</v>
      </c>
      <c r="DF56" s="1"/>
      <c r="DG56" s="2"/>
      <c r="DH56" s="1"/>
      <c r="DI56" s="1"/>
      <c r="DJ56" s="1"/>
      <c r="DK56" s="2"/>
      <c r="DL56" s="1"/>
      <c r="DM56" s="1"/>
      <c r="DN56" s="1"/>
    </row>
    <row r="57" spans="1:193" ht="15.75" thickBot="1" x14ac:dyDescent="0.3">
      <c r="A57" s="73"/>
      <c r="B57" s="74" t="s">
        <v>17</v>
      </c>
      <c r="C57" s="65">
        <f>SUM(C45:C56)</f>
        <v>0</v>
      </c>
      <c r="D57" s="38">
        <f>SUM(D45:D56)</f>
        <v>0</v>
      </c>
      <c r="E57" s="66"/>
      <c r="F57" s="65">
        <f>SUM(F45:F56)</f>
        <v>0</v>
      </c>
      <c r="G57" s="38">
        <f>SUM(G45:G56)</f>
        <v>0</v>
      </c>
      <c r="H57" s="66"/>
      <c r="I57" s="65">
        <f>SUM(I45:I56)</f>
        <v>17926</v>
      </c>
      <c r="J57" s="38">
        <f>SUM(J45:J56)</f>
        <v>77166</v>
      </c>
      <c r="K57" s="66"/>
      <c r="L57" s="65">
        <f>SUM(L45:L56)</f>
        <v>21609</v>
      </c>
      <c r="M57" s="38">
        <f>SUM(M45:M56)</f>
        <v>88836</v>
      </c>
      <c r="N57" s="66"/>
      <c r="O57" s="65">
        <f>SUM(O45:O56)</f>
        <v>21609</v>
      </c>
      <c r="P57" s="38">
        <f>SUM(P45:P56)</f>
        <v>88836</v>
      </c>
      <c r="Q57" s="66"/>
      <c r="R57" s="65">
        <f>SUM(R45:R56)</f>
        <v>0</v>
      </c>
      <c r="S57" s="38">
        <f>SUM(S45:S56)</f>
        <v>0</v>
      </c>
      <c r="T57" s="66"/>
      <c r="U57" s="65">
        <f>SUM(U45:U56)</f>
        <v>21609</v>
      </c>
      <c r="V57" s="38">
        <f>SUM(V45:V56)</f>
        <v>88836</v>
      </c>
      <c r="W57" s="66"/>
      <c r="X57" s="65">
        <f>SUM(X45:X56)</f>
        <v>0</v>
      </c>
      <c r="Y57" s="38">
        <f>SUM(Y45:Y56)</f>
        <v>0</v>
      </c>
      <c r="Z57" s="66"/>
      <c r="AA57" s="65">
        <f>SUM(AA45:AA56)</f>
        <v>0</v>
      </c>
      <c r="AB57" s="38">
        <f>SUM(AB45:AB56)</f>
        <v>0</v>
      </c>
      <c r="AC57" s="66"/>
      <c r="AD57" s="65">
        <f>SUM(AD45:AD56)</f>
        <v>0</v>
      </c>
      <c r="AE57" s="38">
        <f>SUM(AE45:AE56)</f>
        <v>1</v>
      </c>
      <c r="AF57" s="66"/>
      <c r="AG57" s="65">
        <f>SUM(AG45:AG56)</f>
        <v>0</v>
      </c>
      <c r="AH57" s="38">
        <f>SUM(AH45:AH56)</f>
        <v>0</v>
      </c>
      <c r="AI57" s="66"/>
      <c r="AJ57" s="65">
        <f>SUM(AJ45:AJ56)</f>
        <v>0</v>
      </c>
      <c r="AK57" s="38">
        <f>SUM(AK45:AK56)</f>
        <v>0</v>
      </c>
      <c r="AL57" s="66"/>
      <c r="AM57" s="65">
        <f>SUM(AM45:AM56)</f>
        <v>0</v>
      </c>
      <c r="AN57" s="38">
        <f>SUM(AN45:AN56)</f>
        <v>0</v>
      </c>
      <c r="AO57" s="66"/>
      <c r="AP57" s="65">
        <f>SUM(AP45:AP56)</f>
        <v>0</v>
      </c>
      <c r="AQ57" s="38">
        <f>SUM(AQ45:AQ56)</f>
        <v>0</v>
      </c>
      <c r="AR57" s="66"/>
      <c r="AS57" s="65">
        <f>SUM(AS45:AS56)</f>
        <v>0</v>
      </c>
      <c r="AT57" s="38">
        <f>SUM(AT45:AT56)</f>
        <v>0</v>
      </c>
      <c r="AU57" s="66"/>
      <c r="AV57" s="65">
        <f>SUM(AV45:AV56)</f>
        <v>0</v>
      </c>
      <c r="AW57" s="38">
        <f>SUM(AW45:AW56)</f>
        <v>0</v>
      </c>
      <c r="AX57" s="66"/>
      <c r="AY57" s="65">
        <f>SUM(AY45:AY56)</f>
        <v>0</v>
      </c>
      <c r="AZ57" s="38">
        <f>SUM(AZ45:AZ56)</f>
        <v>0</v>
      </c>
      <c r="BA57" s="66"/>
      <c r="BB57" s="65">
        <f>SUM(BB45:BB56)</f>
        <v>666</v>
      </c>
      <c r="BC57" s="38">
        <f>SUM(BC45:BC56)</f>
        <v>3891</v>
      </c>
      <c r="BD57" s="66"/>
      <c r="BE57" s="65">
        <f t="shared" ref="BE57:BF57" si="27">SUM(BE45:BE56)</f>
        <v>0</v>
      </c>
      <c r="BF57" s="38">
        <f t="shared" si="27"/>
        <v>0</v>
      </c>
      <c r="BG57" s="66"/>
      <c r="BH57" s="65">
        <f>SUM(BH45:BH56)</f>
        <v>0</v>
      </c>
      <c r="BI57" s="38">
        <f>SUM(BI45:BI56)</f>
        <v>0</v>
      </c>
      <c r="BJ57" s="66"/>
      <c r="BK57" s="65">
        <f>SUM(BK45:BK56)</f>
        <v>0</v>
      </c>
      <c r="BL57" s="38">
        <f>SUM(BL45:BL56)</f>
        <v>10</v>
      </c>
      <c r="BM57" s="66"/>
      <c r="BN57" s="65">
        <f>SUM(BN45:BN56)</f>
        <v>57</v>
      </c>
      <c r="BO57" s="38">
        <f>SUM(BO45:BO56)</f>
        <v>292</v>
      </c>
      <c r="BP57" s="66"/>
      <c r="BQ57" s="65">
        <f>SUM(BQ45:BQ56)</f>
        <v>0</v>
      </c>
      <c r="BR57" s="38">
        <f>SUM(BR45:BR56)</f>
        <v>0</v>
      </c>
      <c r="BS57" s="66"/>
      <c r="BT57" s="65">
        <f>SUM(BT45:BT56)</f>
        <v>0</v>
      </c>
      <c r="BU57" s="38">
        <f>SUM(BU45:BU56)</f>
        <v>0</v>
      </c>
      <c r="BV57" s="66"/>
      <c r="BW57" s="65">
        <f>SUM(BW45:BW56)</f>
        <v>0</v>
      </c>
      <c r="BX57" s="38">
        <f>SUM(BX45:BX56)</f>
        <v>0</v>
      </c>
      <c r="BY57" s="66"/>
      <c r="BZ57" s="65">
        <f>SUM(BZ45:BZ56)</f>
        <v>0</v>
      </c>
      <c r="CA57" s="38">
        <f>SUM(CA45:CA56)</f>
        <v>0</v>
      </c>
      <c r="CB57" s="66"/>
      <c r="CC57" s="65">
        <f>SUM(CC45:CC56)</f>
        <v>0</v>
      </c>
      <c r="CD57" s="38">
        <f>SUM(CD45:CD56)</f>
        <v>0</v>
      </c>
      <c r="CE57" s="66"/>
      <c r="CF57" s="65">
        <v>0</v>
      </c>
      <c r="CG57" s="38">
        <v>0</v>
      </c>
      <c r="CH57" s="66"/>
      <c r="CI57" s="65">
        <f>SUM(CI45:CI56)</f>
        <v>0</v>
      </c>
      <c r="CJ57" s="38">
        <f>SUM(CJ45:CJ56)</f>
        <v>0</v>
      </c>
      <c r="CK57" s="66"/>
      <c r="CL57" s="65">
        <f>SUM(CL45:CL56)</f>
        <v>0</v>
      </c>
      <c r="CM57" s="38">
        <f>SUM(CM45:CM56)</f>
        <v>0</v>
      </c>
      <c r="CN57" s="66"/>
      <c r="CO57" s="65">
        <f>SUM(CO45:CO56)</f>
        <v>0</v>
      </c>
      <c r="CP57" s="38">
        <f>SUM(CP45:CP56)</f>
        <v>0</v>
      </c>
      <c r="CQ57" s="66"/>
      <c r="CR57" s="65">
        <f>SUM(CR45:CR56)</f>
        <v>0</v>
      </c>
      <c r="CS57" s="38">
        <f>SUM(CS45:CS56)</f>
        <v>0</v>
      </c>
      <c r="CT57" s="66"/>
      <c r="CU57" s="65">
        <f>SUM(CU45:CU56)</f>
        <v>0</v>
      </c>
      <c r="CV57" s="38">
        <f>SUM(CV45:CV56)</f>
        <v>0</v>
      </c>
      <c r="CW57" s="66"/>
      <c r="CX57" s="65">
        <f>SUM(CX45:CX56)</f>
        <v>9839</v>
      </c>
      <c r="CY57" s="38">
        <f>SUM(CY45:CY56)</f>
        <v>116994</v>
      </c>
      <c r="CZ57" s="66"/>
      <c r="DA57" s="65">
        <f>SUM(DA45:DA56)</f>
        <v>2377</v>
      </c>
      <c r="DB57" s="38">
        <f>SUM(DB45:DB56)</f>
        <v>13268</v>
      </c>
      <c r="DC57" s="66"/>
      <c r="DD57" s="39">
        <f t="shared" si="15"/>
        <v>52474</v>
      </c>
      <c r="DE57" s="40">
        <f t="shared" si="16"/>
        <v>300458</v>
      </c>
      <c r="DF57" s="1"/>
      <c r="DG57" s="2"/>
      <c r="DH57" s="1"/>
      <c r="DI57" s="1"/>
      <c r="DJ57" s="1"/>
      <c r="DK57" s="2"/>
      <c r="DL57" s="1"/>
      <c r="DM57" s="1"/>
      <c r="DN57" s="1"/>
      <c r="DS57" s="5"/>
      <c r="DX57" s="5"/>
      <c r="EC57" s="5"/>
      <c r="EH57" s="5"/>
      <c r="EM57" s="5"/>
      <c r="ER57" s="5"/>
      <c r="EW57" s="5"/>
      <c r="FB57" s="5"/>
      <c r="FG57" s="5"/>
      <c r="FL57" s="5"/>
      <c r="FQ57" s="5"/>
      <c r="FV57" s="5"/>
      <c r="GA57" s="5"/>
      <c r="GF57" s="5"/>
      <c r="GK57" s="5"/>
    </row>
    <row r="58" spans="1:193" x14ac:dyDescent="0.25">
      <c r="A58" s="56">
        <v>2013</v>
      </c>
      <c r="B58" s="72" t="s">
        <v>5</v>
      </c>
      <c r="C58" s="43">
        <v>0</v>
      </c>
      <c r="D58" s="11">
        <v>0</v>
      </c>
      <c r="E58" s="44">
        <v>0</v>
      </c>
      <c r="F58" s="43">
        <v>0</v>
      </c>
      <c r="G58" s="11">
        <v>0</v>
      </c>
      <c r="H58" s="44">
        <v>0</v>
      </c>
      <c r="I58" s="43">
        <v>13500</v>
      </c>
      <c r="J58" s="11">
        <v>60916</v>
      </c>
      <c r="K58" s="44">
        <f t="shared" ref="K58:K60" si="28">J58/I58*1000</f>
        <v>4512.2962962962956</v>
      </c>
      <c r="L58" s="43">
        <v>0</v>
      </c>
      <c r="M58" s="11">
        <v>0</v>
      </c>
      <c r="N58" s="44">
        <v>0</v>
      </c>
      <c r="O58" s="43">
        <v>0</v>
      </c>
      <c r="P58" s="11">
        <v>0</v>
      </c>
      <c r="Q58" s="44">
        <v>0</v>
      </c>
      <c r="R58" s="48">
        <v>0</v>
      </c>
      <c r="S58" s="20">
        <v>0</v>
      </c>
      <c r="T58" s="51">
        <v>0</v>
      </c>
      <c r="U58" s="43">
        <v>0</v>
      </c>
      <c r="V58" s="11">
        <v>0</v>
      </c>
      <c r="W58" s="44">
        <v>0</v>
      </c>
      <c r="X58" s="43">
        <v>0</v>
      </c>
      <c r="Y58" s="11">
        <v>0</v>
      </c>
      <c r="Z58" s="44">
        <v>0</v>
      </c>
      <c r="AA58" s="43">
        <v>0</v>
      </c>
      <c r="AB58" s="11">
        <v>0</v>
      </c>
      <c r="AC58" s="44">
        <v>0</v>
      </c>
      <c r="AD58" s="43">
        <v>0</v>
      </c>
      <c r="AE58" s="11">
        <v>0</v>
      </c>
      <c r="AF58" s="44">
        <v>0</v>
      </c>
      <c r="AG58" s="48">
        <v>0</v>
      </c>
      <c r="AH58" s="20">
        <v>0</v>
      </c>
      <c r="AI58" s="51">
        <v>0</v>
      </c>
      <c r="AJ58" s="43">
        <v>0</v>
      </c>
      <c r="AK58" s="11">
        <v>0</v>
      </c>
      <c r="AL58" s="44">
        <v>0</v>
      </c>
      <c r="AM58" s="43">
        <v>0</v>
      </c>
      <c r="AN58" s="11">
        <v>0</v>
      </c>
      <c r="AO58" s="44">
        <v>0</v>
      </c>
      <c r="AP58" s="43">
        <v>0</v>
      </c>
      <c r="AQ58" s="11">
        <v>0</v>
      </c>
      <c r="AR58" s="44">
        <v>0</v>
      </c>
      <c r="AS58" s="43">
        <v>0</v>
      </c>
      <c r="AT58" s="11">
        <v>0</v>
      </c>
      <c r="AU58" s="44">
        <v>0</v>
      </c>
      <c r="AV58" s="43">
        <v>0</v>
      </c>
      <c r="AW58" s="11">
        <v>0</v>
      </c>
      <c r="AX58" s="44">
        <v>0</v>
      </c>
      <c r="AY58" s="43">
        <v>0</v>
      </c>
      <c r="AZ58" s="11">
        <v>0</v>
      </c>
      <c r="BA58" s="44">
        <v>0</v>
      </c>
      <c r="BB58" s="43">
        <v>8</v>
      </c>
      <c r="BC58" s="11">
        <v>133</v>
      </c>
      <c r="BD58" s="44">
        <f t="shared" ref="BD58:BM67" si="29">BC58/BB58*1000</f>
        <v>16625</v>
      </c>
      <c r="BE58" s="50">
        <v>0</v>
      </c>
      <c r="BF58" s="4">
        <v>0</v>
      </c>
      <c r="BG58" s="51">
        <f t="shared" ref="BG58:BG69" si="30">IF(BE58=0,0,BF58/BE58*1000)</f>
        <v>0</v>
      </c>
      <c r="BH58" s="50">
        <v>0</v>
      </c>
      <c r="BI58" s="4">
        <v>0</v>
      </c>
      <c r="BJ58" s="51">
        <v>0</v>
      </c>
      <c r="BK58" s="43">
        <v>0</v>
      </c>
      <c r="BL58" s="11">
        <v>0</v>
      </c>
      <c r="BM58" s="44">
        <v>0</v>
      </c>
      <c r="BN58" s="43">
        <v>0</v>
      </c>
      <c r="BO58" s="11">
        <v>0</v>
      </c>
      <c r="BP58" s="44">
        <v>0</v>
      </c>
      <c r="BQ58" s="43">
        <v>0</v>
      </c>
      <c r="BR58" s="11">
        <v>0</v>
      </c>
      <c r="BS58" s="44">
        <v>0</v>
      </c>
      <c r="BT58" s="43">
        <v>0</v>
      </c>
      <c r="BU58" s="11">
        <v>0</v>
      </c>
      <c r="BV58" s="44">
        <v>0</v>
      </c>
      <c r="BW58" s="43">
        <v>0</v>
      </c>
      <c r="BX58" s="11">
        <v>0</v>
      </c>
      <c r="BY58" s="44">
        <v>0</v>
      </c>
      <c r="BZ58" s="43">
        <v>0</v>
      </c>
      <c r="CA58" s="11">
        <v>0</v>
      </c>
      <c r="CB58" s="44">
        <v>0</v>
      </c>
      <c r="CC58" s="43">
        <v>0</v>
      </c>
      <c r="CD58" s="11">
        <v>0</v>
      </c>
      <c r="CE58" s="44">
        <v>0</v>
      </c>
      <c r="CF58" s="43">
        <v>0</v>
      </c>
      <c r="CG58" s="11">
        <v>0</v>
      </c>
      <c r="CH58" s="44">
        <v>0</v>
      </c>
      <c r="CI58" s="43">
        <v>0</v>
      </c>
      <c r="CJ58" s="11">
        <v>0</v>
      </c>
      <c r="CK58" s="44">
        <v>0</v>
      </c>
      <c r="CL58" s="43">
        <v>0</v>
      </c>
      <c r="CM58" s="11">
        <v>0</v>
      </c>
      <c r="CN58" s="44">
        <v>0</v>
      </c>
      <c r="CO58" s="43">
        <v>0</v>
      </c>
      <c r="CP58" s="11">
        <v>0</v>
      </c>
      <c r="CQ58" s="44">
        <v>0</v>
      </c>
      <c r="CR58" s="43">
        <v>0</v>
      </c>
      <c r="CS58" s="11">
        <v>0</v>
      </c>
      <c r="CT58" s="44">
        <v>0</v>
      </c>
      <c r="CU58" s="43">
        <v>0</v>
      </c>
      <c r="CV58" s="11">
        <v>0</v>
      </c>
      <c r="CW58" s="44">
        <v>0</v>
      </c>
      <c r="CX58" s="43">
        <v>37</v>
      </c>
      <c r="CY58" s="11">
        <v>151</v>
      </c>
      <c r="CZ58" s="44">
        <f t="shared" ref="CZ58:DC68" si="31">CY58/CX58*1000</f>
        <v>4081.0810810810808</v>
      </c>
      <c r="DA58" s="67">
        <v>5</v>
      </c>
      <c r="DB58" s="16">
        <v>64</v>
      </c>
      <c r="DC58" s="44">
        <f t="shared" ref="DC58:DC63" si="32">DB58/DA58*1000</f>
        <v>12800</v>
      </c>
      <c r="DD58" s="6">
        <f t="shared" ref="DD58:DD70" si="33">SUM(DA58,CX58,CU58,CR58,CC58,BW58,BN58,BK58,BB58,AY58,AS58,AD58,U58,I58,F58,C58,BQ58+O58)</f>
        <v>13550</v>
      </c>
      <c r="DE58" s="14">
        <f t="shared" ref="DE58:DE70" si="34">SUM(DB58,CY58,CV58,CS58,CD58,BX58,BO58,BL58,BC58,AZ58,AT58,AE58,V58,J58,G58,D58,BR58+P58)</f>
        <v>61264</v>
      </c>
    </row>
    <row r="59" spans="1:193" x14ac:dyDescent="0.25">
      <c r="A59" s="56">
        <v>2013</v>
      </c>
      <c r="B59" s="72" t="s">
        <v>6</v>
      </c>
      <c r="C59" s="43">
        <v>0</v>
      </c>
      <c r="D59" s="11">
        <v>0</v>
      </c>
      <c r="E59" s="44">
        <v>0</v>
      </c>
      <c r="F59" s="43">
        <v>0</v>
      </c>
      <c r="G59" s="11">
        <v>0</v>
      </c>
      <c r="H59" s="44">
        <v>0</v>
      </c>
      <c r="I59" s="43">
        <v>0</v>
      </c>
      <c r="J59" s="11">
        <v>0</v>
      </c>
      <c r="K59" s="44">
        <v>0</v>
      </c>
      <c r="L59" s="43">
        <v>0</v>
      </c>
      <c r="M59" s="11">
        <v>0</v>
      </c>
      <c r="N59" s="44">
        <v>0</v>
      </c>
      <c r="O59" s="43">
        <v>0</v>
      </c>
      <c r="P59" s="11">
        <v>0</v>
      </c>
      <c r="Q59" s="44">
        <v>0</v>
      </c>
      <c r="R59" s="48">
        <v>0</v>
      </c>
      <c r="S59" s="20">
        <v>0</v>
      </c>
      <c r="T59" s="51">
        <v>0</v>
      </c>
      <c r="U59" s="43">
        <v>0</v>
      </c>
      <c r="V59" s="11">
        <v>0</v>
      </c>
      <c r="W59" s="44">
        <v>0</v>
      </c>
      <c r="X59" s="50">
        <v>0</v>
      </c>
      <c r="Y59" s="4">
        <v>0</v>
      </c>
      <c r="Z59" s="51">
        <v>0</v>
      </c>
      <c r="AA59" s="50">
        <v>0</v>
      </c>
      <c r="AB59" s="4">
        <v>0</v>
      </c>
      <c r="AC59" s="51">
        <v>0</v>
      </c>
      <c r="AD59" s="43">
        <v>0</v>
      </c>
      <c r="AE59" s="11">
        <v>0</v>
      </c>
      <c r="AF59" s="44">
        <v>0</v>
      </c>
      <c r="AG59" s="50">
        <v>0</v>
      </c>
      <c r="AH59" s="4">
        <v>0</v>
      </c>
      <c r="AI59" s="51">
        <v>0</v>
      </c>
      <c r="AJ59" s="43">
        <v>0</v>
      </c>
      <c r="AK59" s="11">
        <v>0</v>
      </c>
      <c r="AL59" s="44">
        <v>0</v>
      </c>
      <c r="AM59" s="43">
        <v>0</v>
      </c>
      <c r="AN59" s="11">
        <v>0</v>
      </c>
      <c r="AO59" s="44">
        <v>0</v>
      </c>
      <c r="AP59" s="43">
        <v>0</v>
      </c>
      <c r="AQ59" s="11">
        <v>0</v>
      </c>
      <c r="AR59" s="44">
        <v>0</v>
      </c>
      <c r="AS59" s="43">
        <v>0</v>
      </c>
      <c r="AT59" s="11">
        <v>0</v>
      </c>
      <c r="AU59" s="44">
        <v>0</v>
      </c>
      <c r="AV59" s="43">
        <v>0</v>
      </c>
      <c r="AW59" s="11">
        <v>0</v>
      </c>
      <c r="AX59" s="44">
        <v>0</v>
      </c>
      <c r="AY59" s="43">
        <v>0</v>
      </c>
      <c r="AZ59" s="11">
        <v>0</v>
      </c>
      <c r="BA59" s="44">
        <v>0</v>
      </c>
      <c r="BB59" s="43">
        <v>1066</v>
      </c>
      <c r="BC59" s="11">
        <v>5165</v>
      </c>
      <c r="BD59" s="44">
        <f t="shared" si="29"/>
        <v>4845.2157598499061</v>
      </c>
      <c r="BE59" s="50">
        <v>0</v>
      </c>
      <c r="BF59" s="4">
        <v>0</v>
      </c>
      <c r="BG59" s="51">
        <f t="shared" si="30"/>
        <v>0</v>
      </c>
      <c r="BH59" s="50">
        <v>0</v>
      </c>
      <c r="BI59" s="4">
        <v>0</v>
      </c>
      <c r="BJ59" s="51">
        <v>0</v>
      </c>
      <c r="BK59" s="67">
        <v>7</v>
      </c>
      <c r="BL59" s="16">
        <v>106</v>
      </c>
      <c r="BM59" s="44">
        <f t="shared" ref="BM59:BM60" si="35">BL59/BK59*1000</f>
        <v>15142.857142857143</v>
      </c>
      <c r="BN59" s="43">
        <v>0</v>
      </c>
      <c r="BO59" s="11">
        <v>0</v>
      </c>
      <c r="BP59" s="44">
        <v>0</v>
      </c>
      <c r="BQ59" s="43">
        <v>0</v>
      </c>
      <c r="BR59" s="11">
        <v>0</v>
      </c>
      <c r="BS59" s="44">
        <v>0</v>
      </c>
      <c r="BT59" s="43">
        <v>0</v>
      </c>
      <c r="BU59" s="11">
        <v>0</v>
      </c>
      <c r="BV59" s="44">
        <v>0</v>
      </c>
      <c r="BW59" s="43">
        <v>0</v>
      </c>
      <c r="BX59" s="11">
        <v>0</v>
      </c>
      <c r="BY59" s="44">
        <v>0</v>
      </c>
      <c r="BZ59" s="43">
        <v>0</v>
      </c>
      <c r="CA59" s="11">
        <v>0</v>
      </c>
      <c r="CB59" s="44">
        <v>0</v>
      </c>
      <c r="CC59" s="43">
        <v>0</v>
      </c>
      <c r="CD59" s="11">
        <v>0</v>
      </c>
      <c r="CE59" s="44">
        <v>0</v>
      </c>
      <c r="CF59" s="43">
        <v>0</v>
      </c>
      <c r="CG59" s="11">
        <v>0</v>
      </c>
      <c r="CH59" s="44">
        <v>0</v>
      </c>
      <c r="CI59" s="43">
        <v>0</v>
      </c>
      <c r="CJ59" s="11">
        <v>0</v>
      </c>
      <c r="CK59" s="44">
        <v>0</v>
      </c>
      <c r="CL59" s="43">
        <v>0</v>
      </c>
      <c r="CM59" s="11">
        <v>0</v>
      </c>
      <c r="CN59" s="44">
        <v>0</v>
      </c>
      <c r="CO59" s="43">
        <v>0</v>
      </c>
      <c r="CP59" s="11">
        <v>0</v>
      </c>
      <c r="CQ59" s="44">
        <v>0</v>
      </c>
      <c r="CR59" s="43">
        <v>0</v>
      </c>
      <c r="CS59" s="11">
        <v>0</v>
      </c>
      <c r="CT59" s="44">
        <v>0</v>
      </c>
      <c r="CU59" s="43">
        <v>0</v>
      </c>
      <c r="CV59" s="11">
        <v>0</v>
      </c>
      <c r="CW59" s="44">
        <v>0</v>
      </c>
      <c r="CX59" s="43">
        <v>250</v>
      </c>
      <c r="CY59" s="11">
        <v>1129</v>
      </c>
      <c r="CZ59" s="44">
        <f t="shared" si="31"/>
        <v>4516</v>
      </c>
      <c r="DA59" s="67">
        <v>1607</v>
      </c>
      <c r="DB59" s="16">
        <v>7632</v>
      </c>
      <c r="DC59" s="44">
        <f t="shared" si="32"/>
        <v>4749.2221530802735</v>
      </c>
      <c r="DD59" s="6">
        <f t="shared" si="33"/>
        <v>2930</v>
      </c>
      <c r="DE59" s="14">
        <f t="shared" si="34"/>
        <v>14032</v>
      </c>
    </row>
    <row r="60" spans="1:193" x14ac:dyDescent="0.25">
      <c r="A60" s="56">
        <v>2013</v>
      </c>
      <c r="B60" s="72" t="s">
        <v>7</v>
      </c>
      <c r="C60" s="43">
        <v>0</v>
      </c>
      <c r="D60" s="11">
        <v>0</v>
      </c>
      <c r="E60" s="44">
        <v>0</v>
      </c>
      <c r="F60" s="43">
        <v>0</v>
      </c>
      <c r="G60" s="11">
        <v>0</v>
      </c>
      <c r="H60" s="44">
        <v>0</v>
      </c>
      <c r="I60" s="43">
        <v>2553</v>
      </c>
      <c r="J60" s="11">
        <v>9590</v>
      </c>
      <c r="K60" s="44">
        <f t="shared" si="28"/>
        <v>3756.365060712887</v>
      </c>
      <c r="L60" s="43">
        <v>0</v>
      </c>
      <c r="M60" s="11">
        <v>0</v>
      </c>
      <c r="N60" s="44">
        <v>0</v>
      </c>
      <c r="O60" s="43">
        <v>0</v>
      </c>
      <c r="P60" s="11">
        <v>0</v>
      </c>
      <c r="Q60" s="44">
        <v>0</v>
      </c>
      <c r="R60" s="48">
        <v>0</v>
      </c>
      <c r="S60" s="20">
        <v>0</v>
      </c>
      <c r="T60" s="51">
        <v>0</v>
      </c>
      <c r="U60" s="43">
        <v>25000</v>
      </c>
      <c r="V60" s="11">
        <v>107555</v>
      </c>
      <c r="W60" s="44">
        <f t="shared" ref="W60:W61" si="36">V60/U60*1000</f>
        <v>4302.2</v>
      </c>
      <c r="X60" s="50">
        <v>0</v>
      </c>
      <c r="Y60" s="4">
        <v>0</v>
      </c>
      <c r="Z60" s="51">
        <v>0</v>
      </c>
      <c r="AA60" s="50">
        <v>0</v>
      </c>
      <c r="AB60" s="4">
        <v>0</v>
      </c>
      <c r="AC60" s="51">
        <v>0</v>
      </c>
      <c r="AD60" s="43">
        <v>24</v>
      </c>
      <c r="AE60" s="11">
        <v>36</v>
      </c>
      <c r="AF60" s="44">
        <f t="shared" ref="AF60:AF62" si="37">AE60/AD60*1000</f>
        <v>1500</v>
      </c>
      <c r="AG60" s="50">
        <v>0</v>
      </c>
      <c r="AH60" s="4">
        <v>0</v>
      </c>
      <c r="AI60" s="51">
        <v>0</v>
      </c>
      <c r="AJ60" s="43">
        <v>0</v>
      </c>
      <c r="AK60" s="11">
        <v>0</v>
      </c>
      <c r="AL60" s="44">
        <v>0</v>
      </c>
      <c r="AM60" s="43">
        <v>0</v>
      </c>
      <c r="AN60" s="11">
        <v>0</v>
      </c>
      <c r="AO60" s="44">
        <v>0</v>
      </c>
      <c r="AP60" s="43">
        <v>0</v>
      </c>
      <c r="AQ60" s="11">
        <v>0</v>
      </c>
      <c r="AR60" s="44">
        <v>0</v>
      </c>
      <c r="AS60" s="43">
        <v>0</v>
      </c>
      <c r="AT60" s="11">
        <v>0</v>
      </c>
      <c r="AU60" s="44">
        <v>0</v>
      </c>
      <c r="AV60" s="43">
        <v>0</v>
      </c>
      <c r="AW60" s="11">
        <v>0</v>
      </c>
      <c r="AX60" s="44">
        <v>0</v>
      </c>
      <c r="AY60" s="43">
        <v>0</v>
      </c>
      <c r="AZ60" s="11">
        <v>0</v>
      </c>
      <c r="BA60" s="44">
        <v>0</v>
      </c>
      <c r="BB60" s="43">
        <v>698</v>
      </c>
      <c r="BC60" s="11">
        <v>3455</v>
      </c>
      <c r="BD60" s="44">
        <f t="shared" si="29"/>
        <v>4949.8567335243551</v>
      </c>
      <c r="BE60" s="50">
        <v>0</v>
      </c>
      <c r="BF60" s="4">
        <v>0</v>
      </c>
      <c r="BG60" s="51">
        <f t="shared" si="30"/>
        <v>0</v>
      </c>
      <c r="BH60" s="50">
        <v>0</v>
      </c>
      <c r="BI60" s="4">
        <v>0</v>
      </c>
      <c r="BJ60" s="51">
        <v>0</v>
      </c>
      <c r="BK60" s="70">
        <v>10</v>
      </c>
      <c r="BL60" s="17">
        <v>110</v>
      </c>
      <c r="BM60" s="44">
        <f t="shared" si="35"/>
        <v>11000</v>
      </c>
      <c r="BN60" s="43">
        <v>0</v>
      </c>
      <c r="BO60" s="11">
        <v>0</v>
      </c>
      <c r="BP60" s="44">
        <v>0</v>
      </c>
      <c r="BQ60" s="43">
        <v>0</v>
      </c>
      <c r="BR60" s="11">
        <v>0</v>
      </c>
      <c r="BS60" s="44">
        <v>0</v>
      </c>
      <c r="BT60" s="43">
        <v>0</v>
      </c>
      <c r="BU60" s="11">
        <v>0</v>
      </c>
      <c r="BV60" s="44">
        <v>0</v>
      </c>
      <c r="BW60" s="43">
        <v>0</v>
      </c>
      <c r="BX60" s="11">
        <v>0</v>
      </c>
      <c r="BY60" s="44">
        <v>0</v>
      </c>
      <c r="BZ60" s="43">
        <v>0</v>
      </c>
      <c r="CA60" s="11">
        <v>0</v>
      </c>
      <c r="CB60" s="44">
        <v>0</v>
      </c>
      <c r="CC60" s="43">
        <v>0</v>
      </c>
      <c r="CD60" s="11">
        <v>0</v>
      </c>
      <c r="CE60" s="44">
        <v>0</v>
      </c>
      <c r="CF60" s="43">
        <v>0</v>
      </c>
      <c r="CG60" s="11">
        <v>0</v>
      </c>
      <c r="CH60" s="44">
        <v>0</v>
      </c>
      <c r="CI60" s="43">
        <v>0</v>
      </c>
      <c r="CJ60" s="11">
        <v>0</v>
      </c>
      <c r="CK60" s="44">
        <v>0</v>
      </c>
      <c r="CL60" s="43">
        <v>0</v>
      </c>
      <c r="CM60" s="11">
        <v>0</v>
      </c>
      <c r="CN60" s="44">
        <v>0</v>
      </c>
      <c r="CO60" s="43">
        <v>0</v>
      </c>
      <c r="CP60" s="11">
        <v>0</v>
      </c>
      <c r="CQ60" s="44">
        <v>0</v>
      </c>
      <c r="CR60" s="43">
        <v>0</v>
      </c>
      <c r="CS60" s="11">
        <v>0</v>
      </c>
      <c r="CT60" s="44">
        <v>0</v>
      </c>
      <c r="CU60" s="43">
        <v>0</v>
      </c>
      <c r="CV60" s="11">
        <v>0</v>
      </c>
      <c r="CW60" s="44">
        <v>0</v>
      </c>
      <c r="CX60" s="43">
        <v>4381</v>
      </c>
      <c r="CY60" s="11">
        <v>22136</v>
      </c>
      <c r="CZ60" s="44">
        <f t="shared" si="31"/>
        <v>5052.7276877425238</v>
      </c>
      <c r="DA60" s="67">
        <v>219</v>
      </c>
      <c r="DB60" s="16">
        <v>3235</v>
      </c>
      <c r="DC60" s="44">
        <f t="shared" si="32"/>
        <v>14771.689497716896</v>
      </c>
      <c r="DD60" s="6">
        <f t="shared" si="33"/>
        <v>32885</v>
      </c>
      <c r="DE60" s="14">
        <f t="shared" si="34"/>
        <v>146117</v>
      </c>
    </row>
    <row r="61" spans="1:193" x14ac:dyDescent="0.25">
      <c r="A61" s="56">
        <v>2013</v>
      </c>
      <c r="B61" s="72" t="s">
        <v>8</v>
      </c>
      <c r="C61" s="43">
        <v>0</v>
      </c>
      <c r="D61" s="11">
        <v>1</v>
      </c>
      <c r="E61" s="44">
        <v>0</v>
      </c>
      <c r="F61" s="43">
        <v>0</v>
      </c>
      <c r="G61" s="11">
        <v>0</v>
      </c>
      <c r="H61" s="44">
        <v>0</v>
      </c>
      <c r="I61" s="43">
        <v>0</v>
      </c>
      <c r="J61" s="11">
        <v>0</v>
      </c>
      <c r="K61" s="44">
        <v>0</v>
      </c>
      <c r="L61" s="43">
        <v>0</v>
      </c>
      <c r="M61" s="11">
        <v>0</v>
      </c>
      <c r="N61" s="44">
        <v>0</v>
      </c>
      <c r="O61" s="43">
        <v>0</v>
      </c>
      <c r="P61" s="11">
        <v>0</v>
      </c>
      <c r="Q61" s="44">
        <v>0</v>
      </c>
      <c r="R61" s="48">
        <v>0</v>
      </c>
      <c r="S61" s="20">
        <v>0</v>
      </c>
      <c r="T61" s="51">
        <v>0</v>
      </c>
      <c r="U61" s="43">
        <v>5</v>
      </c>
      <c r="V61" s="11">
        <v>2396</v>
      </c>
      <c r="W61" s="44">
        <f t="shared" si="36"/>
        <v>479200</v>
      </c>
      <c r="X61" s="50">
        <v>0</v>
      </c>
      <c r="Y61" s="4">
        <v>0</v>
      </c>
      <c r="Z61" s="51">
        <v>0</v>
      </c>
      <c r="AA61" s="50">
        <v>0</v>
      </c>
      <c r="AB61" s="4">
        <v>0</v>
      </c>
      <c r="AC61" s="51">
        <v>0</v>
      </c>
      <c r="AD61" s="43">
        <v>0</v>
      </c>
      <c r="AE61" s="11">
        <v>0</v>
      </c>
      <c r="AF61" s="44">
        <v>0</v>
      </c>
      <c r="AG61" s="50">
        <v>0</v>
      </c>
      <c r="AH61" s="4">
        <v>0</v>
      </c>
      <c r="AI61" s="51">
        <v>0</v>
      </c>
      <c r="AJ61" s="43">
        <v>0</v>
      </c>
      <c r="AK61" s="11">
        <v>0</v>
      </c>
      <c r="AL61" s="44">
        <v>0</v>
      </c>
      <c r="AM61" s="43">
        <v>0</v>
      </c>
      <c r="AN61" s="11">
        <v>0</v>
      </c>
      <c r="AO61" s="44">
        <v>0</v>
      </c>
      <c r="AP61" s="43">
        <v>0</v>
      </c>
      <c r="AQ61" s="11">
        <v>0</v>
      </c>
      <c r="AR61" s="44">
        <v>0</v>
      </c>
      <c r="AS61" s="43">
        <v>0</v>
      </c>
      <c r="AT61" s="11">
        <v>0</v>
      </c>
      <c r="AU61" s="44">
        <v>0</v>
      </c>
      <c r="AV61" s="43">
        <v>0</v>
      </c>
      <c r="AW61" s="11">
        <v>0</v>
      </c>
      <c r="AX61" s="44">
        <v>0</v>
      </c>
      <c r="AY61" s="43">
        <v>0</v>
      </c>
      <c r="AZ61" s="11">
        <v>0</v>
      </c>
      <c r="BA61" s="44">
        <v>0</v>
      </c>
      <c r="BB61" s="43">
        <v>-30</v>
      </c>
      <c r="BC61" s="11">
        <v>-148</v>
      </c>
      <c r="BD61" s="44">
        <f t="shared" si="29"/>
        <v>4933.3333333333339</v>
      </c>
      <c r="BE61" s="50">
        <v>0</v>
      </c>
      <c r="BF61" s="4">
        <v>0</v>
      </c>
      <c r="BG61" s="51">
        <f t="shared" si="30"/>
        <v>0</v>
      </c>
      <c r="BH61" s="50">
        <v>0</v>
      </c>
      <c r="BI61" s="4">
        <v>0</v>
      </c>
      <c r="BJ61" s="51">
        <v>0</v>
      </c>
      <c r="BK61" s="43">
        <v>0</v>
      </c>
      <c r="BL61" s="11">
        <v>0</v>
      </c>
      <c r="BM61" s="44">
        <v>0</v>
      </c>
      <c r="BN61" s="43">
        <v>0</v>
      </c>
      <c r="BO61" s="11">
        <v>0</v>
      </c>
      <c r="BP61" s="44">
        <v>0</v>
      </c>
      <c r="BQ61" s="43">
        <v>0</v>
      </c>
      <c r="BR61" s="11">
        <v>0</v>
      </c>
      <c r="BS61" s="44">
        <v>0</v>
      </c>
      <c r="BT61" s="43">
        <v>0</v>
      </c>
      <c r="BU61" s="11">
        <v>0</v>
      </c>
      <c r="BV61" s="44">
        <v>0</v>
      </c>
      <c r="BW61" s="43">
        <v>0</v>
      </c>
      <c r="BX61" s="11">
        <v>0</v>
      </c>
      <c r="BY61" s="44">
        <v>0</v>
      </c>
      <c r="BZ61" s="43">
        <v>0</v>
      </c>
      <c r="CA61" s="11">
        <v>0</v>
      </c>
      <c r="CB61" s="44">
        <v>0</v>
      </c>
      <c r="CC61" s="43">
        <v>0</v>
      </c>
      <c r="CD61" s="11">
        <v>0</v>
      </c>
      <c r="CE61" s="44">
        <v>0</v>
      </c>
      <c r="CF61" s="43">
        <v>0</v>
      </c>
      <c r="CG61" s="11">
        <v>0</v>
      </c>
      <c r="CH61" s="44">
        <v>0</v>
      </c>
      <c r="CI61" s="43">
        <v>0</v>
      </c>
      <c r="CJ61" s="11">
        <v>0</v>
      </c>
      <c r="CK61" s="44">
        <v>0</v>
      </c>
      <c r="CL61" s="43">
        <v>0</v>
      </c>
      <c r="CM61" s="11">
        <v>0</v>
      </c>
      <c r="CN61" s="44">
        <v>0</v>
      </c>
      <c r="CO61" s="43">
        <v>0</v>
      </c>
      <c r="CP61" s="11">
        <v>0</v>
      </c>
      <c r="CQ61" s="44">
        <v>0</v>
      </c>
      <c r="CR61" s="43">
        <v>0</v>
      </c>
      <c r="CS61" s="11">
        <v>0</v>
      </c>
      <c r="CT61" s="44">
        <v>0</v>
      </c>
      <c r="CU61" s="43">
        <v>0</v>
      </c>
      <c r="CV61" s="11">
        <v>0</v>
      </c>
      <c r="CW61" s="44">
        <v>0</v>
      </c>
      <c r="CX61" s="43">
        <v>3689</v>
      </c>
      <c r="CY61" s="11">
        <v>18976</v>
      </c>
      <c r="CZ61" s="44">
        <f t="shared" si="31"/>
        <v>5143.9414475467602</v>
      </c>
      <c r="DA61" s="67">
        <v>10</v>
      </c>
      <c r="DB61" s="16">
        <v>155</v>
      </c>
      <c r="DC61" s="44">
        <f t="shared" si="32"/>
        <v>15500</v>
      </c>
      <c r="DD61" s="6">
        <f t="shared" si="33"/>
        <v>3674</v>
      </c>
      <c r="DE61" s="14">
        <f t="shared" si="34"/>
        <v>21380</v>
      </c>
    </row>
    <row r="62" spans="1:193" x14ac:dyDescent="0.25">
      <c r="A62" s="56">
        <v>2013</v>
      </c>
      <c r="B62" s="72" t="s">
        <v>9</v>
      </c>
      <c r="C62" s="43">
        <v>0</v>
      </c>
      <c r="D62" s="11">
        <v>0</v>
      </c>
      <c r="E62" s="44">
        <v>0</v>
      </c>
      <c r="F62" s="43">
        <v>0</v>
      </c>
      <c r="G62" s="11">
        <v>0</v>
      </c>
      <c r="H62" s="44">
        <v>0</v>
      </c>
      <c r="I62" s="43">
        <v>0</v>
      </c>
      <c r="J62" s="11">
        <v>0</v>
      </c>
      <c r="K62" s="44">
        <v>0</v>
      </c>
      <c r="L62" s="43">
        <v>0</v>
      </c>
      <c r="M62" s="11">
        <v>0</v>
      </c>
      <c r="N62" s="44">
        <v>0</v>
      </c>
      <c r="O62" s="43">
        <v>0</v>
      </c>
      <c r="P62" s="11">
        <v>0</v>
      </c>
      <c r="Q62" s="44">
        <v>0</v>
      </c>
      <c r="R62" s="50">
        <v>0</v>
      </c>
      <c r="S62" s="4">
        <v>0</v>
      </c>
      <c r="T62" s="51">
        <v>0</v>
      </c>
      <c r="U62" s="43">
        <v>0</v>
      </c>
      <c r="V62" s="11">
        <v>0</v>
      </c>
      <c r="W62" s="44">
        <v>0</v>
      </c>
      <c r="X62" s="50">
        <v>0</v>
      </c>
      <c r="Y62" s="4">
        <v>0</v>
      </c>
      <c r="Z62" s="51">
        <v>0</v>
      </c>
      <c r="AA62" s="50">
        <v>0</v>
      </c>
      <c r="AB62" s="4">
        <v>0</v>
      </c>
      <c r="AC62" s="51">
        <v>0</v>
      </c>
      <c r="AD62" s="43">
        <v>1</v>
      </c>
      <c r="AE62" s="11">
        <v>14</v>
      </c>
      <c r="AF62" s="44">
        <f t="shared" si="37"/>
        <v>14000</v>
      </c>
      <c r="AG62" s="50">
        <v>0</v>
      </c>
      <c r="AH62" s="4">
        <v>0</v>
      </c>
      <c r="AI62" s="51">
        <v>0</v>
      </c>
      <c r="AJ62" s="43">
        <v>0</v>
      </c>
      <c r="AK62" s="11">
        <v>0</v>
      </c>
      <c r="AL62" s="44">
        <v>0</v>
      </c>
      <c r="AM62" s="43">
        <v>0</v>
      </c>
      <c r="AN62" s="11">
        <v>0</v>
      </c>
      <c r="AO62" s="44">
        <v>0</v>
      </c>
      <c r="AP62" s="43">
        <v>0</v>
      </c>
      <c r="AQ62" s="11">
        <v>0</v>
      </c>
      <c r="AR62" s="44">
        <v>0</v>
      </c>
      <c r="AS62" s="43">
        <v>0</v>
      </c>
      <c r="AT62" s="11">
        <v>0</v>
      </c>
      <c r="AU62" s="44">
        <v>0</v>
      </c>
      <c r="AV62" s="43">
        <v>0</v>
      </c>
      <c r="AW62" s="11">
        <v>0</v>
      </c>
      <c r="AX62" s="44">
        <v>0</v>
      </c>
      <c r="AY62" s="43">
        <v>0</v>
      </c>
      <c r="AZ62" s="11">
        <v>0</v>
      </c>
      <c r="BA62" s="44">
        <v>0</v>
      </c>
      <c r="BB62" s="43">
        <v>0</v>
      </c>
      <c r="BC62" s="11">
        <v>0</v>
      </c>
      <c r="BD62" s="44">
        <v>0</v>
      </c>
      <c r="BE62" s="50">
        <v>0</v>
      </c>
      <c r="BF62" s="4">
        <v>0</v>
      </c>
      <c r="BG62" s="51">
        <f t="shared" si="30"/>
        <v>0</v>
      </c>
      <c r="BH62" s="50">
        <v>0</v>
      </c>
      <c r="BI62" s="4">
        <v>0</v>
      </c>
      <c r="BJ62" s="51">
        <v>0</v>
      </c>
      <c r="BK62" s="43">
        <v>0</v>
      </c>
      <c r="BL62" s="11">
        <v>0</v>
      </c>
      <c r="BM62" s="44">
        <v>0</v>
      </c>
      <c r="BN62" s="43">
        <v>0</v>
      </c>
      <c r="BO62" s="11">
        <v>0</v>
      </c>
      <c r="BP62" s="44">
        <v>0</v>
      </c>
      <c r="BQ62" s="43">
        <v>0</v>
      </c>
      <c r="BR62" s="11">
        <v>0</v>
      </c>
      <c r="BS62" s="44">
        <v>0</v>
      </c>
      <c r="BT62" s="43">
        <v>0</v>
      </c>
      <c r="BU62" s="11">
        <v>0</v>
      </c>
      <c r="BV62" s="44">
        <v>0</v>
      </c>
      <c r="BW62" s="43">
        <v>0</v>
      </c>
      <c r="BX62" s="11">
        <v>0</v>
      </c>
      <c r="BY62" s="44">
        <v>0</v>
      </c>
      <c r="BZ62" s="43">
        <v>0</v>
      </c>
      <c r="CA62" s="11">
        <v>0</v>
      </c>
      <c r="CB62" s="44">
        <v>0</v>
      </c>
      <c r="CC62" s="43">
        <v>0</v>
      </c>
      <c r="CD62" s="11">
        <v>0</v>
      </c>
      <c r="CE62" s="44">
        <v>0</v>
      </c>
      <c r="CF62" s="43">
        <v>0</v>
      </c>
      <c r="CG62" s="11">
        <v>0</v>
      </c>
      <c r="CH62" s="44">
        <v>0</v>
      </c>
      <c r="CI62" s="43">
        <v>0</v>
      </c>
      <c r="CJ62" s="11">
        <v>0</v>
      </c>
      <c r="CK62" s="44">
        <v>0</v>
      </c>
      <c r="CL62" s="43">
        <v>0</v>
      </c>
      <c r="CM62" s="11">
        <v>0</v>
      </c>
      <c r="CN62" s="44">
        <v>0</v>
      </c>
      <c r="CO62" s="43">
        <v>0</v>
      </c>
      <c r="CP62" s="11">
        <v>0</v>
      </c>
      <c r="CQ62" s="44">
        <v>0</v>
      </c>
      <c r="CR62" s="43">
        <v>0</v>
      </c>
      <c r="CS62" s="11">
        <v>0</v>
      </c>
      <c r="CT62" s="44">
        <v>0</v>
      </c>
      <c r="CU62" s="43">
        <v>0</v>
      </c>
      <c r="CV62" s="11">
        <v>0</v>
      </c>
      <c r="CW62" s="44">
        <v>0</v>
      </c>
      <c r="CX62" s="43">
        <v>5302</v>
      </c>
      <c r="CY62" s="11">
        <v>29844</v>
      </c>
      <c r="CZ62" s="44">
        <f t="shared" si="31"/>
        <v>5628.8193134666162</v>
      </c>
      <c r="DA62" s="67">
        <v>152</v>
      </c>
      <c r="DB62" s="16">
        <v>707</v>
      </c>
      <c r="DC62" s="44">
        <f t="shared" si="32"/>
        <v>4651.3157894736842</v>
      </c>
      <c r="DD62" s="6">
        <f t="shared" si="33"/>
        <v>5455</v>
      </c>
      <c r="DE62" s="14">
        <f t="shared" si="34"/>
        <v>30565</v>
      </c>
    </row>
    <row r="63" spans="1:193" x14ac:dyDescent="0.25">
      <c r="A63" s="56">
        <v>2013</v>
      </c>
      <c r="B63" s="72" t="s">
        <v>10</v>
      </c>
      <c r="C63" s="43">
        <v>0</v>
      </c>
      <c r="D63" s="11">
        <v>0</v>
      </c>
      <c r="E63" s="44">
        <v>0</v>
      </c>
      <c r="F63" s="43">
        <v>0</v>
      </c>
      <c r="G63" s="11">
        <v>0</v>
      </c>
      <c r="H63" s="44">
        <v>0</v>
      </c>
      <c r="I63" s="43">
        <v>0</v>
      </c>
      <c r="J63" s="11">
        <v>0</v>
      </c>
      <c r="K63" s="44">
        <v>0</v>
      </c>
      <c r="L63" s="43">
        <v>0</v>
      </c>
      <c r="M63" s="11">
        <v>0</v>
      </c>
      <c r="N63" s="44">
        <v>0</v>
      </c>
      <c r="O63" s="43">
        <v>0</v>
      </c>
      <c r="P63" s="11">
        <v>0</v>
      </c>
      <c r="Q63" s="44">
        <v>0</v>
      </c>
      <c r="R63" s="50">
        <v>0</v>
      </c>
      <c r="S63" s="4">
        <v>0</v>
      </c>
      <c r="T63" s="51">
        <v>0</v>
      </c>
      <c r="U63" s="43">
        <v>0</v>
      </c>
      <c r="V63" s="11">
        <v>0</v>
      </c>
      <c r="W63" s="44">
        <v>0</v>
      </c>
      <c r="X63" s="50">
        <v>0</v>
      </c>
      <c r="Y63" s="4">
        <v>0</v>
      </c>
      <c r="Z63" s="51">
        <v>0</v>
      </c>
      <c r="AA63" s="50">
        <v>0</v>
      </c>
      <c r="AB63" s="4">
        <v>0</v>
      </c>
      <c r="AC63" s="51">
        <v>0</v>
      </c>
      <c r="AD63" s="43">
        <v>0</v>
      </c>
      <c r="AE63" s="11">
        <v>0</v>
      </c>
      <c r="AF63" s="44">
        <v>0</v>
      </c>
      <c r="AG63" s="50">
        <v>0</v>
      </c>
      <c r="AH63" s="4">
        <v>0</v>
      </c>
      <c r="AI63" s="51">
        <v>0</v>
      </c>
      <c r="AJ63" s="43">
        <v>0</v>
      </c>
      <c r="AK63" s="11">
        <v>0</v>
      </c>
      <c r="AL63" s="44">
        <v>0</v>
      </c>
      <c r="AM63" s="43">
        <v>0</v>
      </c>
      <c r="AN63" s="11">
        <v>0</v>
      </c>
      <c r="AO63" s="44">
        <v>0</v>
      </c>
      <c r="AP63" s="43">
        <v>0</v>
      </c>
      <c r="AQ63" s="11">
        <v>0</v>
      </c>
      <c r="AR63" s="44">
        <v>0</v>
      </c>
      <c r="AS63" s="43">
        <v>0</v>
      </c>
      <c r="AT63" s="11">
        <v>0</v>
      </c>
      <c r="AU63" s="44">
        <v>0</v>
      </c>
      <c r="AV63" s="43">
        <v>0</v>
      </c>
      <c r="AW63" s="11">
        <v>0</v>
      </c>
      <c r="AX63" s="44">
        <v>0</v>
      </c>
      <c r="AY63" s="43">
        <v>0</v>
      </c>
      <c r="AZ63" s="11">
        <v>0</v>
      </c>
      <c r="BA63" s="44">
        <v>0</v>
      </c>
      <c r="BB63" s="43">
        <v>70</v>
      </c>
      <c r="BC63" s="11">
        <v>397</v>
      </c>
      <c r="BD63" s="44">
        <f t="shared" si="29"/>
        <v>5671.4285714285716</v>
      </c>
      <c r="BE63" s="50">
        <v>0</v>
      </c>
      <c r="BF63" s="4">
        <v>0</v>
      </c>
      <c r="BG63" s="51">
        <f t="shared" si="30"/>
        <v>0</v>
      </c>
      <c r="BH63" s="50">
        <v>0</v>
      </c>
      <c r="BI63" s="4">
        <v>0</v>
      </c>
      <c r="BJ63" s="51">
        <v>0</v>
      </c>
      <c r="BK63" s="71">
        <v>100</v>
      </c>
      <c r="BL63" s="15">
        <v>645</v>
      </c>
      <c r="BM63" s="44">
        <f t="shared" ref="BM63" si="38">BL63/BK63*1000</f>
        <v>6450</v>
      </c>
      <c r="BN63" s="43">
        <v>0</v>
      </c>
      <c r="BO63" s="11">
        <v>0</v>
      </c>
      <c r="BP63" s="44">
        <v>0</v>
      </c>
      <c r="BQ63" s="43">
        <v>0</v>
      </c>
      <c r="BR63" s="11">
        <v>0</v>
      </c>
      <c r="BS63" s="44">
        <v>0</v>
      </c>
      <c r="BT63" s="43">
        <v>0</v>
      </c>
      <c r="BU63" s="11">
        <v>0</v>
      </c>
      <c r="BV63" s="44">
        <v>0</v>
      </c>
      <c r="BW63" s="43">
        <v>0</v>
      </c>
      <c r="BX63" s="11">
        <v>0</v>
      </c>
      <c r="BY63" s="44">
        <v>0</v>
      </c>
      <c r="BZ63" s="43">
        <v>0</v>
      </c>
      <c r="CA63" s="11">
        <v>0</v>
      </c>
      <c r="CB63" s="44">
        <v>0</v>
      </c>
      <c r="CC63" s="43">
        <v>0</v>
      </c>
      <c r="CD63" s="11">
        <v>0</v>
      </c>
      <c r="CE63" s="44">
        <v>0</v>
      </c>
      <c r="CF63" s="43">
        <v>0</v>
      </c>
      <c r="CG63" s="11">
        <v>0</v>
      </c>
      <c r="CH63" s="44">
        <v>0</v>
      </c>
      <c r="CI63" s="43">
        <v>0</v>
      </c>
      <c r="CJ63" s="11">
        <v>0</v>
      </c>
      <c r="CK63" s="44">
        <v>0</v>
      </c>
      <c r="CL63" s="43">
        <v>0</v>
      </c>
      <c r="CM63" s="11">
        <v>0</v>
      </c>
      <c r="CN63" s="44">
        <v>0</v>
      </c>
      <c r="CO63" s="43">
        <v>0</v>
      </c>
      <c r="CP63" s="11">
        <v>0</v>
      </c>
      <c r="CQ63" s="44">
        <v>0</v>
      </c>
      <c r="CR63" s="43">
        <v>0</v>
      </c>
      <c r="CS63" s="11">
        <v>0</v>
      </c>
      <c r="CT63" s="44">
        <v>0</v>
      </c>
      <c r="CU63" s="43">
        <v>0</v>
      </c>
      <c r="CV63" s="11">
        <v>0</v>
      </c>
      <c r="CW63" s="44">
        <v>0</v>
      </c>
      <c r="CX63" s="43">
        <v>5983</v>
      </c>
      <c r="CY63" s="11">
        <v>36014</v>
      </c>
      <c r="CZ63" s="44">
        <f t="shared" si="31"/>
        <v>6019.3882667558082</v>
      </c>
      <c r="DA63" s="68">
        <v>105</v>
      </c>
      <c r="DB63" s="19">
        <v>652</v>
      </c>
      <c r="DC63" s="44">
        <f t="shared" si="32"/>
        <v>6209.5238095238101</v>
      </c>
      <c r="DD63" s="6">
        <f t="shared" si="33"/>
        <v>6258</v>
      </c>
      <c r="DE63" s="14">
        <f t="shared" si="34"/>
        <v>37708</v>
      </c>
    </row>
    <row r="64" spans="1:193" x14ac:dyDescent="0.25">
      <c r="A64" s="56">
        <v>2013</v>
      </c>
      <c r="B64" s="72" t="s">
        <v>11</v>
      </c>
      <c r="C64" s="43">
        <v>16</v>
      </c>
      <c r="D64" s="11">
        <v>198.00200000000001</v>
      </c>
      <c r="E64" s="44">
        <f t="shared" ref="E64" si="39">D64/C64*1000</f>
        <v>12375.125</v>
      </c>
      <c r="F64" s="43">
        <v>0</v>
      </c>
      <c r="G64" s="11">
        <v>0</v>
      </c>
      <c r="H64" s="44">
        <v>0</v>
      </c>
      <c r="I64" s="43">
        <v>0</v>
      </c>
      <c r="J64" s="11">
        <v>0</v>
      </c>
      <c r="K64" s="44">
        <v>0</v>
      </c>
      <c r="L64" s="43">
        <v>0</v>
      </c>
      <c r="M64" s="11">
        <v>0</v>
      </c>
      <c r="N64" s="44">
        <v>0</v>
      </c>
      <c r="O64" s="43">
        <v>0</v>
      </c>
      <c r="P64" s="11">
        <v>0</v>
      </c>
      <c r="Q64" s="44">
        <v>0</v>
      </c>
      <c r="R64" s="50">
        <v>0</v>
      </c>
      <c r="S64" s="4">
        <v>0</v>
      </c>
      <c r="T64" s="51">
        <v>0</v>
      </c>
      <c r="U64" s="43">
        <v>0</v>
      </c>
      <c r="V64" s="11">
        <v>0</v>
      </c>
      <c r="W64" s="44">
        <v>0</v>
      </c>
      <c r="X64" s="50">
        <v>0</v>
      </c>
      <c r="Y64" s="4">
        <v>0</v>
      </c>
      <c r="Z64" s="51">
        <v>0</v>
      </c>
      <c r="AA64" s="50">
        <v>0</v>
      </c>
      <c r="AB64" s="4">
        <v>0</v>
      </c>
      <c r="AC64" s="51">
        <v>0</v>
      </c>
      <c r="AD64" s="43">
        <v>0</v>
      </c>
      <c r="AE64" s="11">
        <v>0</v>
      </c>
      <c r="AF64" s="44">
        <v>0</v>
      </c>
      <c r="AG64" s="50">
        <v>0</v>
      </c>
      <c r="AH64" s="4">
        <v>0</v>
      </c>
      <c r="AI64" s="51">
        <v>0</v>
      </c>
      <c r="AJ64" s="43">
        <v>0</v>
      </c>
      <c r="AK64" s="11">
        <v>0</v>
      </c>
      <c r="AL64" s="44">
        <v>0</v>
      </c>
      <c r="AM64" s="43">
        <v>0</v>
      </c>
      <c r="AN64" s="11">
        <v>0</v>
      </c>
      <c r="AO64" s="44">
        <v>0</v>
      </c>
      <c r="AP64" s="43">
        <v>0</v>
      </c>
      <c r="AQ64" s="11">
        <v>0</v>
      </c>
      <c r="AR64" s="44">
        <v>0</v>
      </c>
      <c r="AS64" s="43">
        <v>0</v>
      </c>
      <c r="AT64" s="11">
        <v>0</v>
      </c>
      <c r="AU64" s="44">
        <v>0</v>
      </c>
      <c r="AV64" s="43">
        <v>0</v>
      </c>
      <c r="AW64" s="11">
        <v>0</v>
      </c>
      <c r="AX64" s="44">
        <v>0</v>
      </c>
      <c r="AY64" s="43">
        <v>0</v>
      </c>
      <c r="AZ64" s="11">
        <v>0</v>
      </c>
      <c r="BA64" s="44">
        <v>0</v>
      </c>
      <c r="BB64" s="43">
        <v>0</v>
      </c>
      <c r="BC64" s="11">
        <v>0</v>
      </c>
      <c r="BD64" s="44">
        <v>0</v>
      </c>
      <c r="BE64" s="50">
        <v>0</v>
      </c>
      <c r="BF64" s="4">
        <v>0</v>
      </c>
      <c r="BG64" s="51">
        <f t="shared" si="30"/>
        <v>0</v>
      </c>
      <c r="BH64" s="50">
        <v>0</v>
      </c>
      <c r="BI64" s="4">
        <v>0</v>
      </c>
      <c r="BJ64" s="51">
        <v>0</v>
      </c>
      <c r="BK64" s="43">
        <v>0</v>
      </c>
      <c r="BL64" s="11">
        <v>0</v>
      </c>
      <c r="BM64" s="44">
        <v>0</v>
      </c>
      <c r="BN64" s="43">
        <v>0</v>
      </c>
      <c r="BO64" s="11">
        <v>0</v>
      </c>
      <c r="BP64" s="44">
        <v>0</v>
      </c>
      <c r="BQ64" s="43">
        <v>0</v>
      </c>
      <c r="BR64" s="11">
        <v>0</v>
      </c>
      <c r="BS64" s="44">
        <v>0</v>
      </c>
      <c r="BT64" s="43">
        <v>0</v>
      </c>
      <c r="BU64" s="11">
        <v>0</v>
      </c>
      <c r="BV64" s="44">
        <v>0</v>
      </c>
      <c r="BW64" s="43">
        <v>0</v>
      </c>
      <c r="BX64" s="11">
        <v>0</v>
      </c>
      <c r="BY64" s="44">
        <v>0</v>
      </c>
      <c r="BZ64" s="43">
        <v>0</v>
      </c>
      <c r="CA64" s="11">
        <v>0</v>
      </c>
      <c r="CB64" s="44">
        <v>0</v>
      </c>
      <c r="CC64" s="43">
        <v>0</v>
      </c>
      <c r="CD64" s="11">
        <v>0</v>
      </c>
      <c r="CE64" s="44">
        <v>0</v>
      </c>
      <c r="CF64" s="43">
        <v>0</v>
      </c>
      <c r="CG64" s="11">
        <v>0</v>
      </c>
      <c r="CH64" s="44">
        <v>0</v>
      </c>
      <c r="CI64" s="43">
        <v>0</v>
      </c>
      <c r="CJ64" s="11">
        <v>0</v>
      </c>
      <c r="CK64" s="44">
        <v>0</v>
      </c>
      <c r="CL64" s="43">
        <v>0</v>
      </c>
      <c r="CM64" s="11">
        <v>0</v>
      </c>
      <c r="CN64" s="44">
        <v>0</v>
      </c>
      <c r="CO64" s="43">
        <v>0</v>
      </c>
      <c r="CP64" s="11">
        <v>0</v>
      </c>
      <c r="CQ64" s="44">
        <v>0</v>
      </c>
      <c r="CR64" s="43">
        <v>0</v>
      </c>
      <c r="CS64" s="11">
        <v>0</v>
      </c>
      <c r="CT64" s="44">
        <v>0</v>
      </c>
      <c r="CU64" s="43">
        <v>0</v>
      </c>
      <c r="CV64" s="11">
        <v>0</v>
      </c>
      <c r="CW64" s="44">
        <v>0</v>
      </c>
      <c r="CX64" s="43">
        <v>5192.4399999999996</v>
      </c>
      <c r="CY64" s="11">
        <v>31069.145</v>
      </c>
      <c r="CZ64" s="44">
        <f t="shared" si="31"/>
        <v>5983.5347158561299</v>
      </c>
      <c r="DA64" s="43">
        <v>70</v>
      </c>
      <c r="DB64" s="11">
        <v>354.54599999999999</v>
      </c>
      <c r="DC64" s="44">
        <f t="shared" si="31"/>
        <v>5064.9428571428571</v>
      </c>
      <c r="DD64" s="6">
        <f t="shared" si="33"/>
        <v>5278.44</v>
      </c>
      <c r="DE64" s="14">
        <f t="shared" si="34"/>
        <v>31621.692999999999</v>
      </c>
    </row>
    <row r="65" spans="1:109" x14ac:dyDescent="0.25">
      <c r="A65" s="56">
        <v>2013</v>
      </c>
      <c r="B65" s="72" t="s">
        <v>12</v>
      </c>
      <c r="C65" s="43">
        <v>0</v>
      </c>
      <c r="D65" s="11">
        <v>0</v>
      </c>
      <c r="E65" s="44">
        <v>0</v>
      </c>
      <c r="F65" s="43">
        <v>0</v>
      </c>
      <c r="G65" s="11">
        <v>0</v>
      </c>
      <c r="H65" s="44">
        <v>0</v>
      </c>
      <c r="I65" s="43">
        <v>0</v>
      </c>
      <c r="J65" s="11">
        <v>0</v>
      </c>
      <c r="K65" s="44">
        <v>0</v>
      </c>
      <c r="L65" s="43">
        <v>0</v>
      </c>
      <c r="M65" s="11">
        <v>0</v>
      </c>
      <c r="N65" s="44">
        <v>0</v>
      </c>
      <c r="O65" s="43">
        <v>0</v>
      </c>
      <c r="P65" s="11">
        <v>0</v>
      </c>
      <c r="Q65" s="44">
        <v>0</v>
      </c>
      <c r="R65" s="50">
        <v>0</v>
      </c>
      <c r="S65" s="4">
        <v>0</v>
      </c>
      <c r="T65" s="51">
        <v>0</v>
      </c>
      <c r="U65" s="43">
        <v>0</v>
      </c>
      <c r="V65" s="11">
        <v>0</v>
      </c>
      <c r="W65" s="44">
        <v>0</v>
      </c>
      <c r="X65" s="50">
        <v>0</v>
      </c>
      <c r="Y65" s="4">
        <v>0</v>
      </c>
      <c r="Z65" s="51">
        <v>0</v>
      </c>
      <c r="AA65" s="50">
        <v>0</v>
      </c>
      <c r="AB65" s="4">
        <v>0</v>
      </c>
      <c r="AC65" s="51">
        <v>0</v>
      </c>
      <c r="AD65" s="43">
        <v>0</v>
      </c>
      <c r="AE65" s="11">
        <v>0</v>
      </c>
      <c r="AF65" s="44">
        <v>0</v>
      </c>
      <c r="AG65" s="50">
        <v>0</v>
      </c>
      <c r="AH65" s="4">
        <v>0</v>
      </c>
      <c r="AI65" s="51">
        <v>0</v>
      </c>
      <c r="AJ65" s="43">
        <v>0</v>
      </c>
      <c r="AK65" s="11">
        <v>0</v>
      </c>
      <c r="AL65" s="44">
        <v>0</v>
      </c>
      <c r="AM65" s="43">
        <v>0</v>
      </c>
      <c r="AN65" s="11">
        <v>0</v>
      </c>
      <c r="AO65" s="44">
        <v>0</v>
      </c>
      <c r="AP65" s="43">
        <v>2E-3</v>
      </c>
      <c r="AQ65" s="11">
        <v>1.5640000000000001</v>
      </c>
      <c r="AR65" s="44">
        <f t="shared" ref="AF65:AR68" si="40">AQ65/AP65*1000</f>
        <v>782000</v>
      </c>
      <c r="AS65" s="43">
        <v>0</v>
      </c>
      <c r="AT65" s="11">
        <v>0</v>
      </c>
      <c r="AU65" s="44">
        <v>0</v>
      </c>
      <c r="AV65" s="43">
        <v>0</v>
      </c>
      <c r="AW65" s="11">
        <v>0</v>
      </c>
      <c r="AX65" s="44">
        <v>0</v>
      </c>
      <c r="AY65" s="43">
        <v>0</v>
      </c>
      <c r="AZ65" s="11">
        <v>0</v>
      </c>
      <c r="BA65" s="44">
        <v>0</v>
      </c>
      <c r="BB65" s="43">
        <v>0</v>
      </c>
      <c r="BC65" s="11">
        <v>0</v>
      </c>
      <c r="BD65" s="44">
        <v>0</v>
      </c>
      <c r="BE65" s="50">
        <v>0</v>
      </c>
      <c r="BF65" s="4">
        <v>0</v>
      </c>
      <c r="BG65" s="51">
        <f t="shared" si="30"/>
        <v>0</v>
      </c>
      <c r="BH65" s="50">
        <v>0</v>
      </c>
      <c r="BI65" s="4">
        <v>0</v>
      </c>
      <c r="BJ65" s="51">
        <v>0</v>
      </c>
      <c r="BK65" s="43">
        <v>0</v>
      </c>
      <c r="BL65" s="11">
        <v>0</v>
      </c>
      <c r="BM65" s="44">
        <v>0</v>
      </c>
      <c r="BN65" s="43">
        <v>0</v>
      </c>
      <c r="BO65" s="11">
        <v>0</v>
      </c>
      <c r="BP65" s="44">
        <v>0</v>
      </c>
      <c r="BQ65" s="43">
        <v>0</v>
      </c>
      <c r="BR65" s="11">
        <v>0</v>
      </c>
      <c r="BS65" s="44">
        <v>0</v>
      </c>
      <c r="BT65" s="43">
        <v>0</v>
      </c>
      <c r="BU65" s="11">
        <v>0</v>
      </c>
      <c r="BV65" s="44">
        <v>0</v>
      </c>
      <c r="BW65" s="43">
        <v>0</v>
      </c>
      <c r="BX65" s="11">
        <v>0</v>
      </c>
      <c r="BY65" s="44">
        <v>0</v>
      </c>
      <c r="BZ65" s="43">
        <v>0</v>
      </c>
      <c r="CA65" s="11">
        <v>0</v>
      </c>
      <c r="CB65" s="44">
        <v>0</v>
      </c>
      <c r="CC65" s="43">
        <v>0</v>
      </c>
      <c r="CD65" s="11">
        <v>0</v>
      </c>
      <c r="CE65" s="44">
        <v>0</v>
      </c>
      <c r="CF65" s="43">
        <v>0</v>
      </c>
      <c r="CG65" s="11">
        <v>0</v>
      </c>
      <c r="CH65" s="44">
        <v>0</v>
      </c>
      <c r="CI65" s="43">
        <v>0</v>
      </c>
      <c r="CJ65" s="11">
        <v>0</v>
      </c>
      <c r="CK65" s="44">
        <v>0</v>
      </c>
      <c r="CL65" s="43">
        <v>0</v>
      </c>
      <c r="CM65" s="11">
        <v>0</v>
      </c>
      <c r="CN65" s="44">
        <v>0</v>
      </c>
      <c r="CO65" s="43">
        <v>0</v>
      </c>
      <c r="CP65" s="11">
        <v>0</v>
      </c>
      <c r="CQ65" s="44">
        <v>0</v>
      </c>
      <c r="CR65" s="43">
        <v>0</v>
      </c>
      <c r="CS65" s="11">
        <v>0</v>
      </c>
      <c r="CT65" s="44">
        <v>0</v>
      </c>
      <c r="CU65" s="43">
        <v>0</v>
      </c>
      <c r="CV65" s="11">
        <v>0</v>
      </c>
      <c r="CW65" s="44">
        <v>0</v>
      </c>
      <c r="CX65" s="43">
        <v>151</v>
      </c>
      <c r="CY65" s="11">
        <v>900.93200000000002</v>
      </c>
      <c r="CZ65" s="44">
        <f t="shared" si="31"/>
        <v>5966.4370860927156</v>
      </c>
      <c r="DA65" s="43">
        <v>598</v>
      </c>
      <c r="DB65" s="11">
        <v>3094.6619999999998</v>
      </c>
      <c r="DC65" s="44">
        <f t="shared" si="31"/>
        <v>5175.0200668896314</v>
      </c>
      <c r="DD65" s="6">
        <f t="shared" si="33"/>
        <v>749</v>
      </c>
      <c r="DE65" s="14">
        <f t="shared" si="34"/>
        <v>3995.5940000000001</v>
      </c>
    </row>
    <row r="66" spans="1:109" x14ac:dyDescent="0.25">
      <c r="A66" s="56">
        <v>2013</v>
      </c>
      <c r="B66" s="72" t="s">
        <v>13</v>
      </c>
      <c r="C66" s="43">
        <v>0</v>
      </c>
      <c r="D66" s="11">
        <v>0</v>
      </c>
      <c r="E66" s="44">
        <v>0</v>
      </c>
      <c r="F66" s="43">
        <v>0</v>
      </c>
      <c r="G66" s="11">
        <v>0</v>
      </c>
      <c r="H66" s="44">
        <v>0</v>
      </c>
      <c r="I66" s="43">
        <v>0</v>
      </c>
      <c r="J66" s="11">
        <v>0</v>
      </c>
      <c r="K66" s="44">
        <v>0</v>
      </c>
      <c r="L66" s="43">
        <v>0</v>
      </c>
      <c r="M66" s="11">
        <v>0</v>
      </c>
      <c r="N66" s="44">
        <v>0</v>
      </c>
      <c r="O66" s="43">
        <v>0</v>
      </c>
      <c r="P66" s="11">
        <v>0</v>
      </c>
      <c r="Q66" s="44">
        <v>0</v>
      </c>
      <c r="R66" s="50">
        <v>0</v>
      </c>
      <c r="S66" s="4">
        <v>0</v>
      </c>
      <c r="T66" s="51">
        <v>0</v>
      </c>
      <c r="U66" s="43">
        <v>0</v>
      </c>
      <c r="V66" s="11">
        <v>0</v>
      </c>
      <c r="W66" s="44">
        <v>0</v>
      </c>
      <c r="X66" s="50">
        <v>0</v>
      </c>
      <c r="Y66" s="4">
        <v>0</v>
      </c>
      <c r="Z66" s="51">
        <v>0</v>
      </c>
      <c r="AA66" s="50">
        <v>0</v>
      </c>
      <c r="AB66" s="4">
        <v>0</v>
      </c>
      <c r="AC66" s="51">
        <v>0</v>
      </c>
      <c r="AD66" s="43">
        <v>0</v>
      </c>
      <c r="AE66" s="11">
        <v>0</v>
      </c>
      <c r="AF66" s="44">
        <v>0</v>
      </c>
      <c r="AG66" s="50">
        <v>0</v>
      </c>
      <c r="AH66" s="4">
        <v>0</v>
      </c>
      <c r="AI66" s="51">
        <v>0</v>
      </c>
      <c r="AJ66" s="43">
        <v>0</v>
      </c>
      <c r="AK66" s="11">
        <v>0</v>
      </c>
      <c r="AL66" s="44">
        <v>0</v>
      </c>
      <c r="AM66" s="43">
        <v>0</v>
      </c>
      <c r="AN66" s="11">
        <v>0</v>
      </c>
      <c r="AO66" s="44">
        <v>0</v>
      </c>
      <c r="AP66" s="43">
        <v>0</v>
      </c>
      <c r="AQ66" s="11">
        <v>0</v>
      </c>
      <c r="AR66" s="44">
        <v>0</v>
      </c>
      <c r="AS66" s="43">
        <v>0</v>
      </c>
      <c r="AT66" s="11">
        <v>0</v>
      </c>
      <c r="AU66" s="44">
        <v>0</v>
      </c>
      <c r="AV66" s="43">
        <v>0</v>
      </c>
      <c r="AW66" s="11">
        <v>0</v>
      </c>
      <c r="AX66" s="44">
        <v>0</v>
      </c>
      <c r="AY66" s="43">
        <v>0</v>
      </c>
      <c r="AZ66" s="11">
        <v>0</v>
      </c>
      <c r="BA66" s="44">
        <v>0</v>
      </c>
      <c r="BB66" s="43">
        <v>0</v>
      </c>
      <c r="BC66" s="11">
        <v>0</v>
      </c>
      <c r="BD66" s="44">
        <v>0</v>
      </c>
      <c r="BE66" s="50">
        <v>0</v>
      </c>
      <c r="BF66" s="4">
        <v>0</v>
      </c>
      <c r="BG66" s="51">
        <f t="shared" si="30"/>
        <v>0</v>
      </c>
      <c r="BH66" s="50">
        <v>0</v>
      </c>
      <c r="BI66" s="4">
        <v>0</v>
      </c>
      <c r="BJ66" s="51">
        <v>0</v>
      </c>
      <c r="BK66" s="43">
        <v>0</v>
      </c>
      <c r="BL66" s="11">
        <v>0</v>
      </c>
      <c r="BM66" s="44">
        <v>0</v>
      </c>
      <c r="BN66" s="43">
        <v>0</v>
      </c>
      <c r="BO66" s="11">
        <v>0</v>
      </c>
      <c r="BP66" s="44">
        <v>0</v>
      </c>
      <c r="BQ66" s="43">
        <v>0</v>
      </c>
      <c r="BR66" s="11">
        <v>0</v>
      </c>
      <c r="BS66" s="44">
        <v>0</v>
      </c>
      <c r="BT66" s="43">
        <v>0</v>
      </c>
      <c r="BU66" s="11">
        <v>0</v>
      </c>
      <c r="BV66" s="44">
        <v>0</v>
      </c>
      <c r="BW66" s="43">
        <v>0</v>
      </c>
      <c r="BX66" s="11">
        <v>0</v>
      </c>
      <c r="BY66" s="44">
        <v>0</v>
      </c>
      <c r="BZ66" s="43">
        <v>0</v>
      </c>
      <c r="CA66" s="11">
        <v>0</v>
      </c>
      <c r="CB66" s="44">
        <v>0</v>
      </c>
      <c r="CC66" s="43">
        <v>0</v>
      </c>
      <c r="CD66" s="11">
        <v>0</v>
      </c>
      <c r="CE66" s="44">
        <v>0</v>
      </c>
      <c r="CF66" s="43">
        <v>0</v>
      </c>
      <c r="CG66" s="11">
        <v>0</v>
      </c>
      <c r="CH66" s="44">
        <v>0</v>
      </c>
      <c r="CI66" s="43">
        <v>0</v>
      </c>
      <c r="CJ66" s="11">
        <v>0</v>
      </c>
      <c r="CK66" s="44">
        <v>0</v>
      </c>
      <c r="CL66" s="43">
        <v>0</v>
      </c>
      <c r="CM66" s="11">
        <v>0</v>
      </c>
      <c r="CN66" s="44">
        <v>0</v>
      </c>
      <c r="CO66" s="43">
        <v>0</v>
      </c>
      <c r="CP66" s="11">
        <v>0</v>
      </c>
      <c r="CQ66" s="44">
        <v>0</v>
      </c>
      <c r="CR66" s="43">
        <v>0</v>
      </c>
      <c r="CS66" s="11">
        <v>0</v>
      </c>
      <c r="CT66" s="44">
        <v>0</v>
      </c>
      <c r="CU66" s="43">
        <v>0</v>
      </c>
      <c r="CV66" s="11">
        <v>0</v>
      </c>
      <c r="CW66" s="44">
        <v>0</v>
      </c>
      <c r="CX66" s="43">
        <v>802</v>
      </c>
      <c r="CY66" s="11">
        <v>4476.2460000000001</v>
      </c>
      <c r="CZ66" s="44">
        <f t="shared" ref="CZ66" si="41">CY66/CX66*1000</f>
        <v>5581.3541147132164</v>
      </c>
      <c r="DA66" s="43">
        <v>1861.02</v>
      </c>
      <c r="DB66" s="11">
        <v>9991.6939999999995</v>
      </c>
      <c r="DC66" s="44">
        <f t="shared" ref="DC66" si="42">DB66/DA66*1000</f>
        <v>5368.9342403628116</v>
      </c>
      <c r="DD66" s="6">
        <f t="shared" si="33"/>
        <v>2663.02</v>
      </c>
      <c r="DE66" s="14">
        <f t="shared" si="34"/>
        <v>14467.939999999999</v>
      </c>
    </row>
    <row r="67" spans="1:109" x14ac:dyDescent="0.25">
      <c r="A67" s="56">
        <v>2013</v>
      </c>
      <c r="B67" s="44" t="s">
        <v>14</v>
      </c>
      <c r="C67" s="43">
        <v>0</v>
      </c>
      <c r="D67" s="11">
        <v>0</v>
      </c>
      <c r="E67" s="44">
        <v>0</v>
      </c>
      <c r="F67" s="43">
        <v>0</v>
      </c>
      <c r="G67" s="11">
        <v>0</v>
      </c>
      <c r="H67" s="44">
        <v>0</v>
      </c>
      <c r="I67" s="43">
        <v>0</v>
      </c>
      <c r="J67" s="11">
        <v>0</v>
      </c>
      <c r="K67" s="44">
        <v>0</v>
      </c>
      <c r="L67" s="43">
        <v>0</v>
      </c>
      <c r="M67" s="11">
        <v>0</v>
      </c>
      <c r="N67" s="44">
        <v>0</v>
      </c>
      <c r="O67" s="43">
        <v>0</v>
      </c>
      <c r="P67" s="11">
        <v>0</v>
      </c>
      <c r="Q67" s="44">
        <v>0</v>
      </c>
      <c r="R67" s="50">
        <v>0</v>
      </c>
      <c r="S67" s="4">
        <v>0</v>
      </c>
      <c r="T67" s="51">
        <v>0</v>
      </c>
      <c r="U67" s="43">
        <v>0</v>
      </c>
      <c r="V67" s="11">
        <v>0</v>
      </c>
      <c r="W67" s="44">
        <v>0</v>
      </c>
      <c r="X67" s="50">
        <v>0</v>
      </c>
      <c r="Y67" s="4">
        <v>0</v>
      </c>
      <c r="Z67" s="51">
        <v>0</v>
      </c>
      <c r="AA67" s="50">
        <v>0</v>
      </c>
      <c r="AB67" s="4">
        <v>0</v>
      </c>
      <c r="AC67" s="51">
        <v>0</v>
      </c>
      <c r="AD67" s="43">
        <v>0</v>
      </c>
      <c r="AE67" s="11">
        <v>0</v>
      </c>
      <c r="AF67" s="44">
        <v>0</v>
      </c>
      <c r="AG67" s="50">
        <v>0</v>
      </c>
      <c r="AH67" s="4">
        <v>0</v>
      </c>
      <c r="AI67" s="51">
        <v>0</v>
      </c>
      <c r="AJ67" s="43">
        <v>0</v>
      </c>
      <c r="AK67" s="11">
        <v>0</v>
      </c>
      <c r="AL67" s="44">
        <v>0</v>
      </c>
      <c r="AM67" s="43">
        <v>0</v>
      </c>
      <c r="AN67" s="11">
        <v>0</v>
      </c>
      <c r="AO67" s="44">
        <v>0</v>
      </c>
      <c r="AP67" s="43">
        <v>0</v>
      </c>
      <c r="AQ67" s="11">
        <v>0</v>
      </c>
      <c r="AR67" s="44">
        <v>0</v>
      </c>
      <c r="AS67" s="43">
        <v>0</v>
      </c>
      <c r="AT67" s="11">
        <v>0</v>
      </c>
      <c r="AU67" s="44">
        <v>0</v>
      </c>
      <c r="AV67" s="43">
        <v>0</v>
      </c>
      <c r="AW67" s="11">
        <v>0</v>
      </c>
      <c r="AX67" s="44">
        <v>0</v>
      </c>
      <c r="AY67" s="43">
        <v>0</v>
      </c>
      <c r="AZ67" s="11">
        <v>0</v>
      </c>
      <c r="BA67" s="44">
        <v>0</v>
      </c>
      <c r="BB67" s="43">
        <v>0</v>
      </c>
      <c r="BC67" s="11">
        <v>0</v>
      </c>
      <c r="BD67" s="44">
        <v>0</v>
      </c>
      <c r="BE67" s="50">
        <v>0</v>
      </c>
      <c r="BF67" s="4">
        <v>0</v>
      </c>
      <c r="BG67" s="51">
        <f t="shared" si="30"/>
        <v>0</v>
      </c>
      <c r="BH67" s="50">
        <v>0</v>
      </c>
      <c r="BI67" s="4">
        <v>0</v>
      </c>
      <c r="BJ67" s="51">
        <v>0</v>
      </c>
      <c r="BK67" s="43">
        <v>3</v>
      </c>
      <c r="BL67" s="11">
        <v>37.799999999999997</v>
      </c>
      <c r="BM67" s="44">
        <f t="shared" si="29"/>
        <v>12600</v>
      </c>
      <c r="BN67" s="43">
        <v>0</v>
      </c>
      <c r="BO67" s="11">
        <v>0</v>
      </c>
      <c r="BP67" s="44">
        <v>0</v>
      </c>
      <c r="BQ67" s="43">
        <v>128</v>
      </c>
      <c r="BR67" s="11">
        <v>788.48</v>
      </c>
      <c r="BS67" s="44">
        <f t="shared" ref="BS67:BS68" si="43">BR67/BQ67*1000</f>
        <v>6160</v>
      </c>
      <c r="BT67" s="43">
        <v>0</v>
      </c>
      <c r="BU67" s="11">
        <v>0</v>
      </c>
      <c r="BV67" s="44">
        <v>0</v>
      </c>
      <c r="BW67" s="43">
        <v>0</v>
      </c>
      <c r="BX67" s="11">
        <v>0</v>
      </c>
      <c r="BY67" s="44">
        <v>0</v>
      </c>
      <c r="BZ67" s="43">
        <v>0</v>
      </c>
      <c r="CA67" s="11">
        <v>0</v>
      </c>
      <c r="CB67" s="44">
        <v>0</v>
      </c>
      <c r="CC67" s="43">
        <v>0</v>
      </c>
      <c r="CD67" s="11">
        <v>0</v>
      </c>
      <c r="CE67" s="44">
        <v>0</v>
      </c>
      <c r="CF67" s="43">
        <v>0</v>
      </c>
      <c r="CG67" s="11">
        <v>0</v>
      </c>
      <c r="CH67" s="44">
        <v>0</v>
      </c>
      <c r="CI67" s="43">
        <v>0</v>
      </c>
      <c r="CJ67" s="11">
        <v>0</v>
      </c>
      <c r="CK67" s="44">
        <v>0</v>
      </c>
      <c r="CL67" s="43">
        <v>0</v>
      </c>
      <c r="CM67" s="11">
        <v>0</v>
      </c>
      <c r="CN67" s="44">
        <v>0</v>
      </c>
      <c r="CO67" s="43">
        <v>0</v>
      </c>
      <c r="CP67" s="11">
        <v>0</v>
      </c>
      <c r="CQ67" s="44">
        <v>0</v>
      </c>
      <c r="CR67" s="43">
        <v>0</v>
      </c>
      <c r="CS67" s="11">
        <v>0</v>
      </c>
      <c r="CT67" s="44">
        <v>0</v>
      </c>
      <c r="CU67" s="43">
        <v>0</v>
      </c>
      <c r="CV67" s="11">
        <v>0</v>
      </c>
      <c r="CW67" s="44">
        <v>0</v>
      </c>
      <c r="CX67" s="43">
        <v>1115</v>
      </c>
      <c r="CY67" s="11">
        <v>5163.1790000000001</v>
      </c>
      <c r="CZ67" s="44">
        <f t="shared" si="31"/>
        <v>4630.6538116591928</v>
      </c>
      <c r="DA67" s="43">
        <v>5628.84</v>
      </c>
      <c r="DB67" s="11">
        <v>28736.398000000001</v>
      </c>
      <c r="DC67" s="44">
        <f t="shared" si="31"/>
        <v>5105.2078225709029</v>
      </c>
      <c r="DD67" s="6">
        <f t="shared" si="33"/>
        <v>6874.84</v>
      </c>
      <c r="DE67" s="14">
        <f t="shared" si="34"/>
        <v>34725.857000000011</v>
      </c>
    </row>
    <row r="68" spans="1:109" x14ac:dyDescent="0.25">
      <c r="A68" s="56">
        <v>2013</v>
      </c>
      <c r="B68" s="72" t="s">
        <v>15</v>
      </c>
      <c r="C68" s="43">
        <v>24.024999999999999</v>
      </c>
      <c r="D68" s="11">
        <v>331.56</v>
      </c>
      <c r="E68" s="44">
        <f t="shared" ref="E68" si="44">D68/C68*1000</f>
        <v>13800.624349635797</v>
      </c>
      <c r="F68" s="43">
        <v>0</v>
      </c>
      <c r="G68" s="11">
        <v>0</v>
      </c>
      <c r="H68" s="44">
        <v>0</v>
      </c>
      <c r="I68" s="43">
        <v>0</v>
      </c>
      <c r="J68" s="11">
        <v>0</v>
      </c>
      <c r="K68" s="44">
        <v>0</v>
      </c>
      <c r="L68" s="43">
        <v>0</v>
      </c>
      <c r="M68" s="11">
        <v>0</v>
      </c>
      <c r="N68" s="44">
        <v>0</v>
      </c>
      <c r="O68" s="43">
        <v>0</v>
      </c>
      <c r="P68" s="11">
        <v>0</v>
      </c>
      <c r="Q68" s="44">
        <v>0</v>
      </c>
      <c r="R68" s="50">
        <v>0</v>
      </c>
      <c r="S68" s="4">
        <v>0</v>
      </c>
      <c r="T68" s="51">
        <v>0</v>
      </c>
      <c r="U68" s="43">
        <v>0</v>
      </c>
      <c r="V68" s="11">
        <v>0</v>
      </c>
      <c r="W68" s="44">
        <v>0</v>
      </c>
      <c r="X68" s="50">
        <v>0</v>
      </c>
      <c r="Y68" s="4">
        <v>0</v>
      </c>
      <c r="Z68" s="51">
        <v>0</v>
      </c>
      <c r="AA68" s="50">
        <v>0</v>
      </c>
      <c r="AB68" s="4">
        <v>0</v>
      </c>
      <c r="AC68" s="51">
        <v>0</v>
      </c>
      <c r="AD68" s="43">
        <v>1.0999999999999999E-2</v>
      </c>
      <c r="AE68" s="11">
        <v>3</v>
      </c>
      <c r="AF68" s="44">
        <f t="shared" si="40"/>
        <v>272727.27272727276</v>
      </c>
      <c r="AG68" s="50">
        <v>0</v>
      </c>
      <c r="AH68" s="4">
        <v>0</v>
      </c>
      <c r="AI68" s="51">
        <v>0</v>
      </c>
      <c r="AJ68" s="43">
        <v>0</v>
      </c>
      <c r="AK68" s="11">
        <v>0</v>
      </c>
      <c r="AL68" s="44">
        <v>0</v>
      </c>
      <c r="AM68" s="43">
        <v>0</v>
      </c>
      <c r="AN68" s="11">
        <v>0</v>
      </c>
      <c r="AO68" s="44">
        <v>0</v>
      </c>
      <c r="AP68" s="43">
        <v>0</v>
      </c>
      <c r="AQ68" s="11">
        <v>0</v>
      </c>
      <c r="AR68" s="44">
        <v>0</v>
      </c>
      <c r="AS68" s="43">
        <v>0</v>
      </c>
      <c r="AT68" s="11">
        <v>0</v>
      </c>
      <c r="AU68" s="44">
        <v>0</v>
      </c>
      <c r="AV68" s="43">
        <v>0</v>
      </c>
      <c r="AW68" s="11">
        <v>0</v>
      </c>
      <c r="AX68" s="44">
        <v>0</v>
      </c>
      <c r="AY68" s="43">
        <v>0</v>
      </c>
      <c r="AZ68" s="11">
        <v>0</v>
      </c>
      <c r="BA68" s="44">
        <v>0</v>
      </c>
      <c r="BB68" s="43">
        <v>0</v>
      </c>
      <c r="BC68" s="11">
        <v>0</v>
      </c>
      <c r="BD68" s="44">
        <v>0</v>
      </c>
      <c r="BE68" s="50">
        <v>0</v>
      </c>
      <c r="BF68" s="4">
        <v>0</v>
      </c>
      <c r="BG68" s="51">
        <f t="shared" si="30"/>
        <v>0</v>
      </c>
      <c r="BH68" s="50">
        <v>0</v>
      </c>
      <c r="BI68" s="4">
        <v>0</v>
      </c>
      <c r="BJ68" s="51">
        <v>0</v>
      </c>
      <c r="BK68" s="43">
        <v>0</v>
      </c>
      <c r="BL68" s="11">
        <v>0</v>
      </c>
      <c r="BM68" s="44">
        <v>0</v>
      </c>
      <c r="BN68" s="43">
        <v>0</v>
      </c>
      <c r="BO68" s="11">
        <v>0</v>
      </c>
      <c r="BP68" s="44">
        <v>0</v>
      </c>
      <c r="BQ68" s="43">
        <v>94.6</v>
      </c>
      <c r="BR68" s="11">
        <v>546.70000000000005</v>
      </c>
      <c r="BS68" s="44">
        <f t="shared" si="43"/>
        <v>5779.0697674418607</v>
      </c>
      <c r="BT68" s="43">
        <v>0</v>
      </c>
      <c r="BU68" s="11">
        <v>0</v>
      </c>
      <c r="BV68" s="44">
        <v>0</v>
      </c>
      <c r="BW68" s="43">
        <v>0</v>
      </c>
      <c r="BX68" s="11">
        <v>0</v>
      </c>
      <c r="BY68" s="44">
        <v>0</v>
      </c>
      <c r="BZ68" s="43">
        <v>0</v>
      </c>
      <c r="CA68" s="11">
        <v>0</v>
      </c>
      <c r="CB68" s="44">
        <v>0</v>
      </c>
      <c r="CC68" s="43">
        <v>0</v>
      </c>
      <c r="CD68" s="11">
        <v>0</v>
      </c>
      <c r="CE68" s="44">
        <v>0</v>
      </c>
      <c r="CF68" s="43">
        <v>0</v>
      </c>
      <c r="CG68" s="11">
        <v>0</v>
      </c>
      <c r="CH68" s="44">
        <v>0</v>
      </c>
      <c r="CI68" s="43">
        <v>0</v>
      </c>
      <c r="CJ68" s="11">
        <v>0</v>
      </c>
      <c r="CK68" s="44">
        <v>0</v>
      </c>
      <c r="CL68" s="43">
        <v>0</v>
      </c>
      <c r="CM68" s="11">
        <v>0</v>
      </c>
      <c r="CN68" s="44">
        <v>0</v>
      </c>
      <c r="CO68" s="43">
        <v>0</v>
      </c>
      <c r="CP68" s="11">
        <v>0</v>
      </c>
      <c r="CQ68" s="44">
        <v>0</v>
      </c>
      <c r="CR68" s="43">
        <v>0</v>
      </c>
      <c r="CS68" s="11">
        <v>0</v>
      </c>
      <c r="CT68" s="44">
        <v>0</v>
      </c>
      <c r="CU68" s="43">
        <v>0</v>
      </c>
      <c r="CV68" s="11">
        <v>0</v>
      </c>
      <c r="CW68" s="44">
        <v>0</v>
      </c>
      <c r="CX68" s="43">
        <v>3994.3</v>
      </c>
      <c r="CY68" s="11">
        <v>22052.13</v>
      </c>
      <c r="CZ68" s="44">
        <f t="shared" si="31"/>
        <v>5520.899782189621</v>
      </c>
      <c r="DA68" s="43">
        <v>2445.52</v>
      </c>
      <c r="DB68" s="11">
        <v>13811.38</v>
      </c>
      <c r="DC68" s="44">
        <v>3</v>
      </c>
      <c r="DD68" s="6">
        <f t="shared" si="33"/>
        <v>6558.4560000000001</v>
      </c>
      <c r="DE68" s="14">
        <f t="shared" si="34"/>
        <v>36744.769999999997</v>
      </c>
    </row>
    <row r="69" spans="1:109" x14ac:dyDescent="0.25">
      <c r="A69" s="56">
        <v>2013</v>
      </c>
      <c r="B69" s="72" t="s">
        <v>16</v>
      </c>
      <c r="C69" s="43">
        <v>0</v>
      </c>
      <c r="D69" s="11">
        <v>0</v>
      </c>
      <c r="E69" s="44">
        <v>0</v>
      </c>
      <c r="F69" s="43">
        <v>0</v>
      </c>
      <c r="G69" s="11">
        <v>0</v>
      </c>
      <c r="H69" s="44">
        <v>0</v>
      </c>
      <c r="I69" s="43">
        <v>0</v>
      </c>
      <c r="J69" s="11">
        <v>0</v>
      </c>
      <c r="K69" s="44">
        <v>0</v>
      </c>
      <c r="L69" s="43">
        <v>34</v>
      </c>
      <c r="M69" s="11">
        <v>185.06</v>
      </c>
      <c r="N69" s="44">
        <f t="shared" ref="N69" si="45">M69/L69*1000</f>
        <v>5442.9411764705883</v>
      </c>
      <c r="O69" s="43">
        <v>34</v>
      </c>
      <c r="P69" s="11">
        <v>185.06</v>
      </c>
      <c r="Q69" s="44">
        <f t="shared" ref="Q69" si="46">P69/O69*1000</f>
        <v>5442.9411764705883</v>
      </c>
      <c r="R69" s="50">
        <v>0</v>
      </c>
      <c r="S69" s="4">
        <v>0</v>
      </c>
      <c r="T69" s="51">
        <v>0</v>
      </c>
      <c r="U69" s="43">
        <v>0</v>
      </c>
      <c r="V69" s="11">
        <v>0</v>
      </c>
      <c r="W69" s="44">
        <v>0</v>
      </c>
      <c r="X69" s="50">
        <v>0</v>
      </c>
      <c r="Y69" s="4">
        <v>0</v>
      </c>
      <c r="Z69" s="51">
        <v>0</v>
      </c>
      <c r="AA69" s="50">
        <v>0</v>
      </c>
      <c r="AB69" s="4">
        <v>0</v>
      </c>
      <c r="AC69" s="51">
        <v>0</v>
      </c>
      <c r="AD69" s="43">
        <v>9</v>
      </c>
      <c r="AE69" s="11">
        <v>92.35</v>
      </c>
      <c r="AF69" s="44">
        <f t="shared" ref="AF69" si="47">AE69/AD69*1000</f>
        <v>10261.111111111111</v>
      </c>
      <c r="AG69" s="50">
        <v>0</v>
      </c>
      <c r="AH69" s="4">
        <v>0</v>
      </c>
      <c r="AI69" s="51">
        <v>0</v>
      </c>
      <c r="AJ69" s="43">
        <v>0</v>
      </c>
      <c r="AK69" s="11">
        <v>0</v>
      </c>
      <c r="AL69" s="44">
        <v>0</v>
      </c>
      <c r="AM69" s="43">
        <v>0</v>
      </c>
      <c r="AN69" s="11">
        <v>0</v>
      </c>
      <c r="AO69" s="44">
        <v>0</v>
      </c>
      <c r="AP69" s="43">
        <v>0</v>
      </c>
      <c r="AQ69" s="11">
        <v>0</v>
      </c>
      <c r="AR69" s="44">
        <v>0</v>
      </c>
      <c r="AS69" s="43">
        <v>0</v>
      </c>
      <c r="AT69" s="11">
        <v>0</v>
      </c>
      <c r="AU69" s="44">
        <v>0</v>
      </c>
      <c r="AV69" s="43">
        <v>0</v>
      </c>
      <c r="AW69" s="11">
        <v>0</v>
      </c>
      <c r="AX69" s="44">
        <v>0</v>
      </c>
      <c r="AY69" s="43">
        <v>0</v>
      </c>
      <c r="AZ69" s="11">
        <v>0</v>
      </c>
      <c r="BA69" s="44">
        <v>0</v>
      </c>
      <c r="BB69" s="43">
        <v>0</v>
      </c>
      <c r="BC69" s="11">
        <v>0</v>
      </c>
      <c r="BD69" s="44">
        <v>0</v>
      </c>
      <c r="BE69" s="50">
        <v>0</v>
      </c>
      <c r="BF69" s="4">
        <v>0</v>
      </c>
      <c r="BG69" s="51">
        <f t="shared" si="30"/>
        <v>0</v>
      </c>
      <c r="BH69" s="50">
        <v>0</v>
      </c>
      <c r="BI69" s="4">
        <v>0</v>
      </c>
      <c r="BJ69" s="51">
        <v>0</v>
      </c>
      <c r="BK69" s="43">
        <v>0</v>
      </c>
      <c r="BL69" s="11">
        <v>0</v>
      </c>
      <c r="BM69" s="44">
        <v>0</v>
      </c>
      <c r="BN69" s="43">
        <v>0</v>
      </c>
      <c r="BO69" s="11">
        <v>0</v>
      </c>
      <c r="BP69" s="44">
        <v>0</v>
      </c>
      <c r="BQ69" s="43">
        <v>68</v>
      </c>
      <c r="BR69" s="11">
        <v>384.2</v>
      </c>
      <c r="BS69" s="44">
        <f t="shared" ref="BS69" si="48">BR69/BQ69*1000</f>
        <v>5649.9999999999991</v>
      </c>
      <c r="BT69" s="43">
        <v>0</v>
      </c>
      <c r="BU69" s="11">
        <v>0</v>
      </c>
      <c r="BV69" s="44">
        <v>0</v>
      </c>
      <c r="BW69" s="43">
        <v>0</v>
      </c>
      <c r="BX69" s="11">
        <v>0</v>
      </c>
      <c r="BY69" s="44">
        <v>0</v>
      </c>
      <c r="BZ69" s="43">
        <v>0</v>
      </c>
      <c r="CA69" s="11">
        <v>0</v>
      </c>
      <c r="CB69" s="44">
        <v>0</v>
      </c>
      <c r="CC69" s="43">
        <v>0</v>
      </c>
      <c r="CD69" s="11">
        <v>0</v>
      </c>
      <c r="CE69" s="44">
        <v>0</v>
      </c>
      <c r="CF69" s="43">
        <v>0</v>
      </c>
      <c r="CG69" s="11">
        <v>0</v>
      </c>
      <c r="CH69" s="44">
        <v>0</v>
      </c>
      <c r="CI69" s="43">
        <v>0</v>
      </c>
      <c r="CJ69" s="11">
        <v>0</v>
      </c>
      <c r="CK69" s="44">
        <v>0</v>
      </c>
      <c r="CL69" s="43">
        <v>0</v>
      </c>
      <c r="CM69" s="11">
        <v>0</v>
      </c>
      <c r="CN69" s="44">
        <v>0</v>
      </c>
      <c r="CO69" s="43">
        <v>0</v>
      </c>
      <c r="CP69" s="11">
        <v>0</v>
      </c>
      <c r="CQ69" s="44">
        <v>0</v>
      </c>
      <c r="CR69" s="43">
        <v>0</v>
      </c>
      <c r="CS69" s="11">
        <v>0</v>
      </c>
      <c r="CT69" s="44">
        <v>0</v>
      </c>
      <c r="CU69" s="43">
        <v>0</v>
      </c>
      <c r="CV69" s="11">
        <v>0</v>
      </c>
      <c r="CW69" s="44">
        <v>0</v>
      </c>
      <c r="CX69" s="43">
        <v>1206.5</v>
      </c>
      <c r="CY69" s="11">
        <v>7078.47</v>
      </c>
      <c r="CZ69" s="44">
        <f t="shared" ref="CZ69" si="49">CY69/CX69*1000</f>
        <v>5866.9457107335265</v>
      </c>
      <c r="DA69" s="43">
        <v>315</v>
      </c>
      <c r="DB69" s="11">
        <v>1579.46</v>
      </c>
      <c r="DC69" s="44">
        <f t="shared" ref="DC69" si="50">DB69/DA69*1000</f>
        <v>5014.1587301587297</v>
      </c>
      <c r="DD69" s="6">
        <f t="shared" si="33"/>
        <v>1632.5</v>
      </c>
      <c r="DE69" s="14">
        <f t="shared" si="34"/>
        <v>9319.5400000000009</v>
      </c>
    </row>
    <row r="70" spans="1:109" ht="15.75" thickBot="1" x14ac:dyDescent="0.3">
      <c r="A70" s="73"/>
      <c r="B70" s="74" t="s">
        <v>17</v>
      </c>
      <c r="C70" s="65">
        <f>SUM(C58:C69)</f>
        <v>40.024999999999999</v>
      </c>
      <c r="D70" s="38">
        <f>SUM(D58:D69)</f>
        <v>530.56200000000001</v>
      </c>
      <c r="E70" s="66"/>
      <c r="F70" s="65">
        <f>SUM(F58:F69)</f>
        <v>0</v>
      </c>
      <c r="G70" s="38">
        <f>SUM(G58:G69)</f>
        <v>0</v>
      </c>
      <c r="H70" s="66"/>
      <c r="I70" s="65">
        <f>SUM(I58:I69)</f>
        <v>16053</v>
      </c>
      <c r="J70" s="38">
        <f>SUM(J58:J69)</f>
        <v>70506</v>
      </c>
      <c r="K70" s="66"/>
      <c r="L70" s="65">
        <f>SUM(L58:L69)</f>
        <v>34</v>
      </c>
      <c r="M70" s="38">
        <f>SUM(M58:M69)</f>
        <v>185.06</v>
      </c>
      <c r="N70" s="66"/>
      <c r="O70" s="65">
        <f>SUM(O58:O69)</f>
        <v>34</v>
      </c>
      <c r="P70" s="38">
        <f>SUM(P58:P69)</f>
        <v>185.06</v>
      </c>
      <c r="Q70" s="66"/>
      <c r="R70" s="65">
        <f>SUM(R58:R69)</f>
        <v>0</v>
      </c>
      <c r="S70" s="38">
        <f>SUM(S58:S69)</f>
        <v>0</v>
      </c>
      <c r="T70" s="66"/>
      <c r="U70" s="65">
        <f>SUM(U58:U69)</f>
        <v>25005</v>
      </c>
      <c r="V70" s="38">
        <f>SUM(V58:V69)</f>
        <v>109951</v>
      </c>
      <c r="W70" s="66"/>
      <c r="X70" s="65">
        <f>SUM(X58:X69)</f>
        <v>0</v>
      </c>
      <c r="Y70" s="38">
        <f>SUM(Y58:Y69)</f>
        <v>0</v>
      </c>
      <c r="Z70" s="66"/>
      <c r="AA70" s="65">
        <f>SUM(AA58:AA69)</f>
        <v>0</v>
      </c>
      <c r="AB70" s="38">
        <f>SUM(AB58:AB69)</f>
        <v>0</v>
      </c>
      <c r="AC70" s="66"/>
      <c r="AD70" s="65">
        <f>SUM(AD58:AD69)</f>
        <v>34.010999999999996</v>
      </c>
      <c r="AE70" s="38">
        <f>SUM(AE58:AE69)</f>
        <v>145.35</v>
      </c>
      <c r="AF70" s="66"/>
      <c r="AG70" s="65">
        <f>SUM(AG58:AG69)</f>
        <v>0</v>
      </c>
      <c r="AH70" s="38">
        <f>SUM(AH58:AH69)</f>
        <v>0</v>
      </c>
      <c r="AI70" s="66"/>
      <c r="AJ70" s="65">
        <f>SUM(AJ58:AJ69)</f>
        <v>0</v>
      </c>
      <c r="AK70" s="38">
        <f>SUM(AK58:AK69)</f>
        <v>0</v>
      </c>
      <c r="AL70" s="66"/>
      <c r="AM70" s="65">
        <f>SUM(AM58:AM69)</f>
        <v>0</v>
      </c>
      <c r="AN70" s="38">
        <f>SUM(AN58:AN69)</f>
        <v>0</v>
      </c>
      <c r="AO70" s="66"/>
      <c r="AP70" s="65">
        <f>SUM(AP58:AP69)</f>
        <v>2E-3</v>
      </c>
      <c r="AQ70" s="38">
        <f>SUM(AQ58:AQ69)</f>
        <v>1.5640000000000001</v>
      </c>
      <c r="AR70" s="66"/>
      <c r="AS70" s="65">
        <f>SUM(AS58:AS69)</f>
        <v>0</v>
      </c>
      <c r="AT70" s="38">
        <f>SUM(AT58:AT69)</f>
        <v>0</v>
      </c>
      <c r="AU70" s="66"/>
      <c r="AV70" s="65">
        <f>SUM(AV58:AV69)</f>
        <v>0</v>
      </c>
      <c r="AW70" s="38">
        <f>SUM(AW58:AW69)</f>
        <v>0</v>
      </c>
      <c r="AX70" s="66"/>
      <c r="AY70" s="65">
        <f>SUM(AY58:AY69)</f>
        <v>0</v>
      </c>
      <c r="AZ70" s="38">
        <f>SUM(AZ58:AZ69)</f>
        <v>0</v>
      </c>
      <c r="BA70" s="66"/>
      <c r="BB70" s="65">
        <f>SUM(BB58:BB69)</f>
        <v>1812</v>
      </c>
      <c r="BC70" s="38">
        <f>SUM(BC58:BC69)</f>
        <v>9002</v>
      </c>
      <c r="BD70" s="66"/>
      <c r="BE70" s="65">
        <f t="shared" ref="BE70:BF70" si="51">SUM(BE58:BE69)</f>
        <v>0</v>
      </c>
      <c r="BF70" s="38">
        <f t="shared" si="51"/>
        <v>0</v>
      </c>
      <c r="BG70" s="66"/>
      <c r="BH70" s="65">
        <f>SUM(BH58:BH69)</f>
        <v>0</v>
      </c>
      <c r="BI70" s="38">
        <f>SUM(BI58:BI69)</f>
        <v>0</v>
      </c>
      <c r="BJ70" s="66"/>
      <c r="BK70" s="65">
        <f>SUM(BK58:BK69)</f>
        <v>120</v>
      </c>
      <c r="BL70" s="38">
        <f>SUM(BL58:BL69)</f>
        <v>898.8</v>
      </c>
      <c r="BM70" s="66"/>
      <c r="BN70" s="65">
        <f>SUM(BN58:BN69)</f>
        <v>0</v>
      </c>
      <c r="BO70" s="38">
        <f>SUM(BO58:BO69)</f>
        <v>0</v>
      </c>
      <c r="BP70" s="66"/>
      <c r="BQ70" s="65">
        <f>SUM(BQ58:BQ69)</f>
        <v>290.60000000000002</v>
      </c>
      <c r="BR70" s="38">
        <f>SUM(BR58:BR69)</f>
        <v>1719.38</v>
      </c>
      <c r="BS70" s="66"/>
      <c r="BT70" s="65">
        <f>SUM(BT58:BT69)</f>
        <v>0</v>
      </c>
      <c r="BU70" s="38">
        <f>SUM(BU58:BU69)</f>
        <v>0</v>
      </c>
      <c r="BV70" s="66"/>
      <c r="BW70" s="65">
        <f>SUM(BW58:BW69)</f>
        <v>0</v>
      </c>
      <c r="BX70" s="38">
        <f>SUM(BX58:BX69)</f>
        <v>0</v>
      </c>
      <c r="BY70" s="66"/>
      <c r="BZ70" s="65">
        <f>SUM(BZ58:BZ69)</f>
        <v>0</v>
      </c>
      <c r="CA70" s="38">
        <f>SUM(CA58:CA69)</f>
        <v>0</v>
      </c>
      <c r="CB70" s="66"/>
      <c r="CC70" s="65">
        <f>SUM(CC58:CC69)</f>
        <v>0</v>
      </c>
      <c r="CD70" s="38">
        <f>SUM(CD58:CD69)</f>
        <v>0</v>
      </c>
      <c r="CE70" s="66"/>
      <c r="CF70" s="65">
        <v>0</v>
      </c>
      <c r="CG70" s="38">
        <v>0</v>
      </c>
      <c r="CH70" s="66"/>
      <c r="CI70" s="65">
        <f>SUM(CI58:CI69)</f>
        <v>0</v>
      </c>
      <c r="CJ70" s="38">
        <f>SUM(CJ58:CJ69)</f>
        <v>0</v>
      </c>
      <c r="CK70" s="66"/>
      <c r="CL70" s="65">
        <f>SUM(CL58:CL69)</f>
        <v>0</v>
      </c>
      <c r="CM70" s="38">
        <f>SUM(CM58:CM69)</f>
        <v>0</v>
      </c>
      <c r="CN70" s="66"/>
      <c r="CO70" s="65">
        <f>SUM(CO58:CO69)</f>
        <v>0</v>
      </c>
      <c r="CP70" s="38">
        <f>SUM(CP58:CP69)</f>
        <v>0</v>
      </c>
      <c r="CQ70" s="66"/>
      <c r="CR70" s="65">
        <f>SUM(CR58:CR69)</f>
        <v>0</v>
      </c>
      <c r="CS70" s="38">
        <f>SUM(CS58:CS69)</f>
        <v>0</v>
      </c>
      <c r="CT70" s="66"/>
      <c r="CU70" s="65">
        <f>SUM(CU58:CU69)</f>
        <v>0</v>
      </c>
      <c r="CV70" s="38">
        <f>SUM(CV58:CV69)</f>
        <v>0</v>
      </c>
      <c r="CW70" s="66"/>
      <c r="CX70" s="65">
        <f>SUM(CX58:CX69)</f>
        <v>32103.239999999998</v>
      </c>
      <c r="CY70" s="38">
        <f>SUM(CY58:CY69)</f>
        <v>178990.10200000001</v>
      </c>
      <c r="CZ70" s="66"/>
      <c r="DA70" s="65">
        <f>SUM(DA58:DA69)</f>
        <v>13016.380000000001</v>
      </c>
      <c r="DB70" s="38">
        <f>SUM(DB58:DB69)</f>
        <v>70013.140000000014</v>
      </c>
      <c r="DC70" s="66"/>
      <c r="DD70" s="39">
        <f t="shared" si="33"/>
        <v>88508.255999999994</v>
      </c>
      <c r="DE70" s="40">
        <f t="shared" si="34"/>
        <v>441941.39399999997</v>
      </c>
    </row>
    <row r="71" spans="1:109" x14ac:dyDescent="0.25">
      <c r="A71" s="56">
        <v>2014</v>
      </c>
      <c r="B71" s="72" t="s">
        <v>5</v>
      </c>
      <c r="C71" s="43">
        <v>0</v>
      </c>
      <c r="D71" s="11">
        <v>0</v>
      </c>
      <c r="E71" s="44">
        <v>0</v>
      </c>
      <c r="F71" s="43">
        <v>0</v>
      </c>
      <c r="G71" s="11">
        <v>0</v>
      </c>
      <c r="H71" s="44">
        <v>0</v>
      </c>
      <c r="I71" s="43">
        <v>0</v>
      </c>
      <c r="J71" s="11">
        <v>0</v>
      </c>
      <c r="K71" s="44">
        <v>0</v>
      </c>
      <c r="L71" s="43">
        <v>0</v>
      </c>
      <c r="M71" s="11">
        <v>0</v>
      </c>
      <c r="N71" s="44">
        <v>0</v>
      </c>
      <c r="O71" s="43">
        <v>0</v>
      </c>
      <c r="P71" s="11">
        <v>0</v>
      </c>
      <c r="Q71" s="44">
        <v>0</v>
      </c>
      <c r="R71" s="43">
        <v>0</v>
      </c>
      <c r="S71" s="11">
        <v>0</v>
      </c>
      <c r="T71" s="44">
        <v>0</v>
      </c>
      <c r="U71" s="43">
        <v>0</v>
      </c>
      <c r="V71" s="11">
        <v>0</v>
      </c>
      <c r="W71" s="44">
        <v>0</v>
      </c>
      <c r="X71" s="50">
        <v>0</v>
      </c>
      <c r="Y71" s="4">
        <v>0</v>
      </c>
      <c r="Z71" s="51">
        <v>0</v>
      </c>
      <c r="AA71" s="50">
        <v>0</v>
      </c>
      <c r="AB71" s="4">
        <v>0</v>
      </c>
      <c r="AC71" s="51">
        <v>0</v>
      </c>
      <c r="AD71" s="43">
        <v>9</v>
      </c>
      <c r="AE71" s="11">
        <v>92.35</v>
      </c>
      <c r="AF71" s="44">
        <f t="shared" ref="AF71:AF80" si="52">AE71/AD71*1000</f>
        <v>10261.111111111111</v>
      </c>
      <c r="AG71" s="43">
        <v>0</v>
      </c>
      <c r="AH71" s="11">
        <v>0</v>
      </c>
      <c r="AI71" s="44">
        <v>0</v>
      </c>
      <c r="AJ71" s="43">
        <v>0</v>
      </c>
      <c r="AK71" s="11">
        <v>0</v>
      </c>
      <c r="AL71" s="44">
        <v>0</v>
      </c>
      <c r="AM71" s="43">
        <v>0</v>
      </c>
      <c r="AN71" s="11">
        <v>0</v>
      </c>
      <c r="AO71" s="44">
        <v>0</v>
      </c>
      <c r="AP71" s="43">
        <v>0</v>
      </c>
      <c r="AQ71" s="11">
        <v>0</v>
      </c>
      <c r="AR71" s="44">
        <v>0</v>
      </c>
      <c r="AS71" s="43">
        <v>0</v>
      </c>
      <c r="AT71" s="11">
        <v>0</v>
      </c>
      <c r="AU71" s="44">
        <v>0</v>
      </c>
      <c r="AV71" s="43">
        <v>0</v>
      </c>
      <c r="AW71" s="11">
        <v>0</v>
      </c>
      <c r="AX71" s="44">
        <v>0</v>
      </c>
      <c r="AY71" s="43">
        <v>0</v>
      </c>
      <c r="AZ71" s="11">
        <v>0</v>
      </c>
      <c r="BA71" s="44">
        <v>0</v>
      </c>
      <c r="BB71" s="43">
        <v>0</v>
      </c>
      <c r="BC71" s="11">
        <v>0</v>
      </c>
      <c r="BD71" s="44">
        <v>0</v>
      </c>
      <c r="BE71" s="50">
        <v>0</v>
      </c>
      <c r="BF71" s="4">
        <v>0</v>
      </c>
      <c r="BG71" s="51">
        <f t="shared" ref="BG71:BG82" si="53">IF(BE71=0,0,BF71/BE71*1000)</f>
        <v>0</v>
      </c>
      <c r="BH71" s="50">
        <v>0</v>
      </c>
      <c r="BI71" s="4">
        <v>0</v>
      </c>
      <c r="BJ71" s="51">
        <v>0</v>
      </c>
      <c r="BK71" s="43">
        <v>10</v>
      </c>
      <c r="BL71" s="11">
        <v>128</v>
      </c>
      <c r="BM71" s="44">
        <f t="shared" ref="BM71:BM80" si="54">BL71/BK71*1000</f>
        <v>12800</v>
      </c>
      <c r="BN71" s="43">
        <v>0</v>
      </c>
      <c r="BO71" s="11">
        <v>0</v>
      </c>
      <c r="BP71" s="44">
        <v>0</v>
      </c>
      <c r="BQ71" s="43">
        <v>0</v>
      </c>
      <c r="BR71" s="11">
        <v>0</v>
      </c>
      <c r="BS71" s="44">
        <v>0</v>
      </c>
      <c r="BT71" s="43">
        <v>0</v>
      </c>
      <c r="BU71" s="11">
        <v>0</v>
      </c>
      <c r="BV71" s="44">
        <v>0</v>
      </c>
      <c r="BW71" s="43">
        <v>0</v>
      </c>
      <c r="BX71" s="11">
        <v>0</v>
      </c>
      <c r="BY71" s="44">
        <v>0</v>
      </c>
      <c r="BZ71" s="43">
        <v>0</v>
      </c>
      <c r="CA71" s="11">
        <v>0</v>
      </c>
      <c r="CB71" s="44">
        <v>0</v>
      </c>
      <c r="CC71" s="43">
        <v>0</v>
      </c>
      <c r="CD71" s="11">
        <v>0</v>
      </c>
      <c r="CE71" s="44">
        <v>0</v>
      </c>
      <c r="CF71" s="43">
        <v>0</v>
      </c>
      <c r="CG71" s="11">
        <v>0</v>
      </c>
      <c r="CH71" s="44">
        <v>0</v>
      </c>
      <c r="CI71" s="43">
        <v>0</v>
      </c>
      <c r="CJ71" s="11">
        <v>0</v>
      </c>
      <c r="CK71" s="44">
        <v>0</v>
      </c>
      <c r="CL71" s="43">
        <v>0</v>
      </c>
      <c r="CM71" s="11">
        <v>0</v>
      </c>
      <c r="CN71" s="44">
        <v>0</v>
      </c>
      <c r="CO71" s="43">
        <v>0</v>
      </c>
      <c r="CP71" s="11">
        <v>0</v>
      </c>
      <c r="CQ71" s="44">
        <v>0</v>
      </c>
      <c r="CR71" s="43">
        <v>0</v>
      </c>
      <c r="CS71" s="11">
        <v>0</v>
      </c>
      <c r="CT71" s="44">
        <v>0</v>
      </c>
      <c r="CU71" s="43">
        <v>0</v>
      </c>
      <c r="CV71" s="11">
        <v>0</v>
      </c>
      <c r="CW71" s="44">
        <v>0</v>
      </c>
      <c r="CX71" s="43">
        <v>200</v>
      </c>
      <c r="CY71" s="11">
        <v>1196.98</v>
      </c>
      <c r="CZ71" s="44">
        <f t="shared" ref="CZ71:CZ82" si="55">CY71/CX71*1000</f>
        <v>5984.9</v>
      </c>
      <c r="DA71" s="43">
        <v>2532.0700000000002</v>
      </c>
      <c r="DB71" s="11">
        <v>14130.02</v>
      </c>
      <c r="DC71" s="44">
        <f t="shared" ref="DC71:DC81" si="56">DB71/DA71*1000</f>
        <v>5580.4223421943307</v>
      </c>
      <c r="DD71" s="6">
        <f t="shared" ref="DD71:DD83" si="57">SUM(DA71,CX71,CU71,CR71,CC71,BW71,BN71,BK71,BB71,AY71,AS71,AD71,U71,I71,F71,C71,BQ71+O71)+AV71+CI71</f>
        <v>2751.07</v>
      </c>
      <c r="DE71" s="14">
        <f t="shared" ref="DE71:DE83" si="58">SUM(DB71,CY71,CV71,CS71,CD71,BX71,BO71,BL71,BC71,AZ71,AT71,AE71,V71,J71,G71,D71,BR71+P71)+AW71+CJ71</f>
        <v>15547.35</v>
      </c>
    </row>
    <row r="72" spans="1:109" x14ac:dyDescent="0.25">
      <c r="A72" s="56">
        <v>2014</v>
      </c>
      <c r="B72" s="72" t="s">
        <v>6</v>
      </c>
      <c r="C72" s="43">
        <v>0</v>
      </c>
      <c r="D72" s="11">
        <v>0</v>
      </c>
      <c r="E72" s="44">
        <v>0</v>
      </c>
      <c r="F72" s="43">
        <v>0</v>
      </c>
      <c r="G72" s="11">
        <v>0</v>
      </c>
      <c r="H72" s="44">
        <v>0</v>
      </c>
      <c r="I72" s="43">
        <v>0</v>
      </c>
      <c r="J72" s="11">
        <v>0</v>
      </c>
      <c r="K72" s="44">
        <v>0</v>
      </c>
      <c r="L72" s="43">
        <v>33</v>
      </c>
      <c r="M72" s="11">
        <v>213.35</v>
      </c>
      <c r="N72" s="44">
        <f t="shared" ref="N72" si="59">M72/L72*1000</f>
        <v>6465.151515151515</v>
      </c>
      <c r="O72" s="43">
        <v>33</v>
      </c>
      <c r="P72" s="11">
        <v>213.35</v>
      </c>
      <c r="Q72" s="44">
        <f t="shared" ref="Q72:Q78" si="60">P72/O72*1000</f>
        <v>6465.151515151515</v>
      </c>
      <c r="R72" s="43">
        <v>0</v>
      </c>
      <c r="S72" s="11">
        <v>0</v>
      </c>
      <c r="T72" s="44">
        <v>0</v>
      </c>
      <c r="U72" s="43">
        <v>0</v>
      </c>
      <c r="V72" s="11">
        <v>0</v>
      </c>
      <c r="W72" s="44">
        <v>0</v>
      </c>
      <c r="X72" s="50">
        <v>0</v>
      </c>
      <c r="Y72" s="4">
        <v>0</v>
      </c>
      <c r="Z72" s="51">
        <v>0</v>
      </c>
      <c r="AA72" s="50">
        <v>0</v>
      </c>
      <c r="AB72" s="4">
        <v>0</v>
      </c>
      <c r="AC72" s="51">
        <v>0</v>
      </c>
      <c r="AD72" s="43">
        <v>0</v>
      </c>
      <c r="AE72" s="11">
        <v>0</v>
      </c>
      <c r="AF72" s="44">
        <v>0</v>
      </c>
      <c r="AG72" s="43">
        <v>0</v>
      </c>
      <c r="AH72" s="11">
        <v>0</v>
      </c>
      <c r="AI72" s="44">
        <v>0</v>
      </c>
      <c r="AJ72" s="43">
        <v>0</v>
      </c>
      <c r="AK72" s="11">
        <v>0</v>
      </c>
      <c r="AL72" s="44">
        <v>0</v>
      </c>
      <c r="AM72" s="43">
        <v>0</v>
      </c>
      <c r="AN72" s="11">
        <v>0</v>
      </c>
      <c r="AO72" s="44">
        <v>0</v>
      </c>
      <c r="AP72" s="43">
        <v>0</v>
      </c>
      <c r="AQ72" s="11">
        <v>0</v>
      </c>
      <c r="AR72" s="44">
        <v>0</v>
      </c>
      <c r="AS72" s="43">
        <v>0</v>
      </c>
      <c r="AT72" s="11">
        <v>0</v>
      </c>
      <c r="AU72" s="44">
        <v>0</v>
      </c>
      <c r="AV72" s="43">
        <v>0</v>
      </c>
      <c r="AW72" s="11">
        <v>0</v>
      </c>
      <c r="AX72" s="44">
        <v>0</v>
      </c>
      <c r="AY72" s="43">
        <v>0</v>
      </c>
      <c r="AZ72" s="11">
        <v>0</v>
      </c>
      <c r="BA72" s="44">
        <v>0</v>
      </c>
      <c r="BB72" s="43">
        <v>0</v>
      </c>
      <c r="BC72" s="11">
        <v>0</v>
      </c>
      <c r="BD72" s="44">
        <v>0</v>
      </c>
      <c r="BE72" s="50">
        <v>0</v>
      </c>
      <c r="BF72" s="4">
        <v>0</v>
      </c>
      <c r="BG72" s="51">
        <f t="shared" si="53"/>
        <v>0</v>
      </c>
      <c r="BH72" s="50">
        <v>0</v>
      </c>
      <c r="BI72" s="4">
        <v>0</v>
      </c>
      <c r="BJ72" s="51">
        <v>0</v>
      </c>
      <c r="BK72" s="43">
        <v>0</v>
      </c>
      <c r="BL72" s="11">
        <v>0</v>
      </c>
      <c r="BM72" s="44">
        <v>0</v>
      </c>
      <c r="BN72" s="43">
        <v>0</v>
      </c>
      <c r="BO72" s="11">
        <v>0</v>
      </c>
      <c r="BP72" s="44">
        <v>0</v>
      </c>
      <c r="BQ72" s="43">
        <v>0</v>
      </c>
      <c r="BR72" s="11">
        <v>0</v>
      </c>
      <c r="BS72" s="44">
        <v>0</v>
      </c>
      <c r="BT72" s="43">
        <v>0</v>
      </c>
      <c r="BU72" s="11">
        <v>0</v>
      </c>
      <c r="BV72" s="44">
        <v>0</v>
      </c>
      <c r="BW72" s="43">
        <v>0</v>
      </c>
      <c r="BX72" s="11">
        <v>0</v>
      </c>
      <c r="BY72" s="44">
        <v>0</v>
      </c>
      <c r="BZ72" s="43">
        <v>0</v>
      </c>
      <c r="CA72" s="11">
        <v>0</v>
      </c>
      <c r="CB72" s="44">
        <v>0</v>
      </c>
      <c r="CC72" s="43">
        <v>0</v>
      </c>
      <c r="CD72" s="11">
        <v>0</v>
      </c>
      <c r="CE72" s="44">
        <v>0</v>
      </c>
      <c r="CF72" s="43">
        <v>0</v>
      </c>
      <c r="CG72" s="11">
        <v>0</v>
      </c>
      <c r="CH72" s="44">
        <v>0</v>
      </c>
      <c r="CI72" s="43">
        <v>0</v>
      </c>
      <c r="CJ72" s="11">
        <v>0</v>
      </c>
      <c r="CK72" s="44">
        <v>0</v>
      </c>
      <c r="CL72" s="43">
        <v>0</v>
      </c>
      <c r="CM72" s="11">
        <v>0</v>
      </c>
      <c r="CN72" s="44">
        <v>0</v>
      </c>
      <c r="CO72" s="43">
        <v>0</v>
      </c>
      <c r="CP72" s="11">
        <v>0</v>
      </c>
      <c r="CQ72" s="44">
        <v>0</v>
      </c>
      <c r="CR72" s="43">
        <v>0</v>
      </c>
      <c r="CS72" s="11">
        <v>0</v>
      </c>
      <c r="CT72" s="44">
        <v>0</v>
      </c>
      <c r="CU72" s="43">
        <v>0</v>
      </c>
      <c r="CV72" s="11">
        <v>0</v>
      </c>
      <c r="CW72" s="44">
        <v>0</v>
      </c>
      <c r="CX72" s="43">
        <v>872.5</v>
      </c>
      <c r="CY72" s="11">
        <v>4755.6899999999996</v>
      </c>
      <c r="CZ72" s="44">
        <f t="shared" si="55"/>
        <v>5450.647564469913</v>
      </c>
      <c r="DA72" s="43">
        <v>2779.09</v>
      </c>
      <c r="DB72" s="11">
        <v>17770.89</v>
      </c>
      <c r="DC72" s="44">
        <f t="shared" si="56"/>
        <v>6394.4996383708331</v>
      </c>
      <c r="DD72" s="6">
        <f t="shared" si="57"/>
        <v>3684.59</v>
      </c>
      <c r="DE72" s="14">
        <f t="shared" si="58"/>
        <v>22739.929999999997</v>
      </c>
    </row>
    <row r="73" spans="1:109" x14ac:dyDescent="0.25">
      <c r="A73" s="56">
        <v>2014</v>
      </c>
      <c r="B73" s="72" t="s">
        <v>7</v>
      </c>
      <c r="C73" s="43">
        <v>0</v>
      </c>
      <c r="D73" s="11">
        <v>0</v>
      </c>
      <c r="E73" s="44">
        <v>0</v>
      </c>
      <c r="F73" s="43">
        <v>0</v>
      </c>
      <c r="G73" s="11">
        <v>0</v>
      </c>
      <c r="H73" s="44">
        <v>0</v>
      </c>
      <c r="I73" s="43">
        <v>0</v>
      </c>
      <c r="J73" s="11">
        <v>0</v>
      </c>
      <c r="K73" s="44">
        <v>0</v>
      </c>
      <c r="L73" s="43">
        <v>0</v>
      </c>
      <c r="M73" s="11">
        <v>0</v>
      </c>
      <c r="N73" s="44">
        <v>0</v>
      </c>
      <c r="O73" s="43">
        <v>0</v>
      </c>
      <c r="P73" s="11">
        <v>0</v>
      </c>
      <c r="Q73" s="44">
        <v>0</v>
      </c>
      <c r="R73" s="43">
        <v>0</v>
      </c>
      <c r="S73" s="11">
        <v>0</v>
      </c>
      <c r="T73" s="44">
        <v>0</v>
      </c>
      <c r="U73" s="43">
        <v>0</v>
      </c>
      <c r="V73" s="11">
        <v>0</v>
      </c>
      <c r="W73" s="44">
        <v>0</v>
      </c>
      <c r="X73" s="50">
        <v>0</v>
      </c>
      <c r="Y73" s="4">
        <v>0</v>
      </c>
      <c r="Z73" s="51">
        <v>0</v>
      </c>
      <c r="AA73" s="50">
        <v>0</v>
      </c>
      <c r="AB73" s="4">
        <v>0</v>
      </c>
      <c r="AC73" s="51">
        <v>0</v>
      </c>
      <c r="AD73" s="43">
        <v>0</v>
      </c>
      <c r="AE73" s="11">
        <v>0</v>
      </c>
      <c r="AF73" s="44">
        <v>0</v>
      </c>
      <c r="AG73" s="43">
        <v>0</v>
      </c>
      <c r="AH73" s="11">
        <v>0</v>
      </c>
      <c r="AI73" s="44">
        <v>0</v>
      </c>
      <c r="AJ73" s="43">
        <v>0</v>
      </c>
      <c r="AK73" s="11">
        <v>0</v>
      </c>
      <c r="AL73" s="44">
        <v>0</v>
      </c>
      <c r="AM73" s="43">
        <v>0</v>
      </c>
      <c r="AN73" s="11">
        <v>0</v>
      </c>
      <c r="AO73" s="44">
        <v>0</v>
      </c>
      <c r="AP73" s="43">
        <v>0</v>
      </c>
      <c r="AQ73" s="11">
        <v>0</v>
      </c>
      <c r="AR73" s="44">
        <v>0</v>
      </c>
      <c r="AS73" s="43">
        <v>0</v>
      </c>
      <c r="AT73" s="11">
        <v>0</v>
      </c>
      <c r="AU73" s="44">
        <v>0</v>
      </c>
      <c r="AV73" s="43">
        <v>0</v>
      </c>
      <c r="AW73" s="11">
        <v>0</v>
      </c>
      <c r="AX73" s="44">
        <v>0</v>
      </c>
      <c r="AY73" s="43">
        <v>0</v>
      </c>
      <c r="AZ73" s="11">
        <v>0</v>
      </c>
      <c r="BA73" s="44">
        <v>0</v>
      </c>
      <c r="BB73" s="43">
        <v>352.8</v>
      </c>
      <c r="BC73" s="11">
        <v>2011.21</v>
      </c>
      <c r="BD73" s="44">
        <f t="shared" ref="BD73" si="61">BC73/BB73*1000</f>
        <v>5700.7086167800453</v>
      </c>
      <c r="BE73" s="50">
        <v>0</v>
      </c>
      <c r="BF73" s="4">
        <v>0</v>
      </c>
      <c r="BG73" s="51">
        <f t="shared" si="53"/>
        <v>0</v>
      </c>
      <c r="BH73" s="50">
        <v>0</v>
      </c>
      <c r="BI73" s="4">
        <v>0</v>
      </c>
      <c r="BJ73" s="51">
        <v>0</v>
      </c>
      <c r="BK73" s="43">
        <v>0</v>
      </c>
      <c r="BL73" s="11">
        <v>0</v>
      </c>
      <c r="BM73" s="44">
        <v>0</v>
      </c>
      <c r="BN73" s="43">
        <v>48</v>
      </c>
      <c r="BO73" s="11">
        <v>337.48</v>
      </c>
      <c r="BP73" s="44">
        <f t="shared" ref="BP73" si="62">BO73/BN73*1000</f>
        <v>7030.8333333333339</v>
      </c>
      <c r="BQ73" s="43">
        <v>0</v>
      </c>
      <c r="BR73" s="11">
        <v>0</v>
      </c>
      <c r="BS73" s="44">
        <v>0</v>
      </c>
      <c r="BT73" s="43">
        <v>0</v>
      </c>
      <c r="BU73" s="11">
        <v>0</v>
      </c>
      <c r="BV73" s="44">
        <v>0</v>
      </c>
      <c r="BW73" s="43">
        <v>0</v>
      </c>
      <c r="BX73" s="11">
        <v>0</v>
      </c>
      <c r="BY73" s="44">
        <v>0</v>
      </c>
      <c r="BZ73" s="43">
        <v>0</v>
      </c>
      <c r="CA73" s="11">
        <v>0</v>
      </c>
      <c r="CB73" s="44">
        <v>0</v>
      </c>
      <c r="CC73" s="43">
        <v>0</v>
      </c>
      <c r="CD73" s="11">
        <v>0</v>
      </c>
      <c r="CE73" s="44">
        <v>0</v>
      </c>
      <c r="CF73" s="43">
        <v>0</v>
      </c>
      <c r="CG73" s="11">
        <v>0</v>
      </c>
      <c r="CH73" s="44">
        <v>0</v>
      </c>
      <c r="CI73" s="43">
        <v>0</v>
      </c>
      <c r="CJ73" s="11">
        <v>0</v>
      </c>
      <c r="CK73" s="44">
        <v>0</v>
      </c>
      <c r="CL73" s="43">
        <v>0</v>
      </c>
      <c r="CM73" s="11">
        <v>0</v>
      </c>
      <c r="CN73" s="44">
        <v>0</v>
      </c>
      <c r="CO73" s="43">
        <v>0</v>
      </c>
      <c r="CP73" s="11">
        <v>0</v>
      </c>
      <c r="CQ73" s="44">
        <v>0</v>
      </c>
      <c r="CR73" s="43">
        <v>0</v>
      </c>
      <c r="CS73" s="11">
        <v>0</v>
      </c>
      <c r="CT73" s="44">
        <v>0</v>
      </c>
      <c r="CU73" s="43">
        <v>0</v>
      </c>
      <c r="CV73" s="11">
        <v>0</v>
      </c>
      <c r="CW73" s="44">
        <v>0</v>
      </c>
      <c r="CX73" s="43">
        <v>3010.75</v>
      </c>
      <c r="CY73" s="11">
        <v>16753.53</v>
      </c>
      <c r="CZ73" s="44">
        <f t="shared" ref="CZ73" si="63">CY73/CX73*1000</f>
        <v>5564.5702897949013</v>
      </c>
      <c r="DA73" s="43">
        <v>1207.75</v>
      </c>
      <c r="DB73" s="11">
        <v>7930.51</v>
      </c>
      <c r="DC73" s="44">
        <f t="shared" ref="DC73" si="64">DB73/DA73*1000</f>
        <v>6566.3506520389155</v>
      </c>
      <c r="DD73" s="6">
        <f t="shared" si="57"/>
        <v>4619.3</v>
      </c>
      <c r="DE73" s="14">
        <f t="shared" si="58"/>
        <v>27032.73</v>
      </c>
    </row>
    <row r="74" spans="1:109" x14ac:dyDescent="0.25">
      <c r="A74" s="56">
        <v>2014</v>
      </c>
      <c r="B74" s="72" t="s">
        <v>8</v>
      </c>
      <c r="C74" s="43">
        <v>0</v>
      </c>
      <c r="D74" s="11">
        <v>0</v>
      </c>
      <c r="E74" s="44">
        <v>0</v>
      </c>
      <c r="F74" s="43">
        <v>0</v>
      </c>
      <c r="G74" s="11">
        <v>0</v>
      </c>
      <c r="H74" s="44">
        <v>0</v>
      </c>
      <c r="I74" s="43">
        <v>0</v>
      </c>
      <c r="J74" s="11">
        <v>0</v>
      </c>
      <c r="K74" s="44">
        <v>0</v>
      </c>
      <c r="L74" s="43">
        <v>0</v>
      </c>
      <c r="M74" s="11">
        <v>0</v>
      </c>
      <c r="N74" s="44">
        <v>0</v>
      </c>
      <c r="O74" s="43">
        <v>0</v>
      </c>
      <c r="P74" s="11">
        <v>0</v>
      </c>
      <c r="Q74" s="44">
        <v>0</v>
      </c>
      <c r="R74" s="43">
        <v>0</v>
      </c>
      <c r="S74" s="11">
        <v>0</v>
      </c>
      <c r="T74" s="44">
        <v>0</v>
      </c>
      <c r="U74" s="43">
        <v>0</v>
      </c>
      <c r="V74" s="11">
        <v>0</v>
      </c>
      <c r="W74" s="44">
        <v>0</v>
      </c>
      <c r="X74" s="50">
        <v>0</v>
      </c>
      <c r="Y74" s="4">
        <v>0</v>
      </c>
      <c r="Z74" s="51">
        <v>0</v>
      </c>
      <c r="AA74" s="50">
        <v>0</v>
      </c>
      <c r="AB74" s="4">
        <v>0</v>
      </c>
      <c r="AC74" s="51">
        <v>0</v>
      </c>
      <c r="AD74" s="43">
        <v>0</v>
      </c>
      <c r="AE74" s="11">
        <v>0</v>
      </c>
      <c r="AF74" s="44">
        <v>0</v>
      </c>
      <c r="AG74" s="43">
        <v>0</v>
      </c>
      <c r="AH74" s="11">
        <v>0</v>
      </c>
      <c r="AI74" s="44">
        <v>0</v>
      </c>
      <c r="AJ74" s="43">
        <v>0</v>
      </c>
      <c r="AK74" s="11">
        <v>0</v>
      </c>
      <c r="AL74" s="44">
        <v>0</v>
      </c>
      <c r="AM74" s="43">
        <v>0</v>
      </c>
      <c r="AN74" s="11">
        <v>0</v>
      </c>
      <c r="AO74" s="44">
        <v>0</v>
      </c>
      <c r="AP74" s="43">
        <v>0</v>
      </c>
      <c r="AQ74" s="11">
        <v>0</v>
      </c>
      <c r="AR74" s="44">
        <v>0</v>
      </c>
      <c r="AS74" s="43">
        <v>0</v>
      </c>
      <c r="AT74" s="11">
        <v>0</v>
      </c>
      <c r="AU74" s="44">
        <v>0</v>
      </c>
      <c r="AV74" s="43">
        <v>0</v>
      </c>
      <c r="AW74" s="11">
        <v>0</v>
      </c>
      <c r="AX74" s="44">
        <v>0</v>
      </c>
      <c r="AY74" s="43">
        <v>0</v>
      </c>
      <c r="AZ74" s="11">
        <v>0</v>
      </c>
      <c r="BA74" s="44">
        <v>0</v>
      </c>
      <c r="BB74" s="43">
        <v>32</v>
      </c>
      <c r="BC74" s="11">
        <v>178.87</v>
      </c>
      <c r="BD74" s="44">
        <f t="shared" ref="BD74:BD75" si="65">BC74/BB74*1000</f>
        <v>5589.6875</v>
      </c>
      <c r="BE74" s="50">
        <v>0</v>
      </c>
      <c r="BF74" s="4">
        <v>0</v>
      </c>
      <c r="BG74" s="51">
        <f t="shared" si="53"/>
        <v>0</v>
      </c>
      <c r="BH74" s="50">
        <v>0</v>
      </c>
      <c r="BI74" s="4">
        <v>0</v>
      </c>
      <c r="BJ74" s="51">
        <v>0</v>
      </c>
      <c r="BK74" s="43">
        <v>0</v>
      </c>
      <c r="BL74" s="11">
        <v>0</v>
      </c>
      <c r="BM74" s="44">
        <v>0</v>
      </c>
      <c r="BN74" s="43">
        <v>0</v>
      </c>
      <c r="BO74" s="11">
        <v>0</v>
      </c>
      <c r="BP74" s="44">
        <v>0</v>
      </c>
      <c r="BQ74" s="43">
        <v>68</v>
      </c>
      <c r="BR74" s="11">
        <v>450.5</v>
      </c>
      <c r="BS74" s="44">
        <f t="shared" ref="BS74:BS82" si="66">BR74/BQ74*1000</f>
        <v>6625</v>
      </c>
      <c r="BT74" s="43">
        <v>0</v>
      </c>
      <c r="BU74" s="11">
        <v>0</v>
      </c>
      <c r="BV74" s="44">
        <v>0</v>
      </c>
      <c r="BW74" s="43">
        <v>0</v>
      </c>
      <c r="BX74" s="11">
        <v>0</v>
      </c>
      <c r="BY74" s="44">
        <v>0</v>
      </c>
      <c r="BZ74" s="43">
        <v>0</v>
      </c>
      <c r="CA74" s="11">
        <v>0</v>
      </c>
      <c r="CB74" s="44">
        <v>0</v>
      </c>
      <c r="CC74" s="43">
        <v>0</v>
      </c>
      <c r="CD74" s="11">
        <v>0</v>
      </c>
      <c r="CE74" s="44">
        <v>0</v>
      </c>
      <c r="CF74" s="43">
        <v>0</v>
      </c>
      <c r="CG74" s="11">
        <v>0</v>
      </c>
      <c r="CH74" s="44">
        <v>0</v>
      </c>
      <c r="CI74" s="43">
        <v>0</v>
      </c>
      <c r="CJ74" s="11">
        <v>0</v>
      </c>
      <c r="CK74" s="44">
        <v>0</v>
      </c>
      <c r="CL74" s="43">
        <v>0</v>
      </c>
      <c r="CM74" s="11">
        <v>0</v>
      </c>
      <c r="CN74" s="44">
        <v>0</v>
      </c>
      <c r="CO74" s="43">
        <v>0</v>
      </c>
      <c r="CP74" s="11">
        <v>0</v>
      </c>
      <c r="CQ74" s="44">
        <v>0</v>
      </c>
      <c r="CR74" s="43">
        <v>0</v>
      </c>
      <c r="CS74" s="11">
        <v>0</v>
      </c>
      <c r="CT74" s="44">
        <v>0</v>
      </c>
      <c r="CU74" s="43">
        <v>0</v>
      </c>
      <c r="CV74" s="11">
        <v>0</v>
      </c>
      <c r="CW74" s="44">
        <v>0</v>
      </c>
      <c r="CX74" s="43">
        <v>3521.6750000000002</v>
      </c>
      <c r="CY74" s="11">
        <v>19501.64</v>
      </c>
      <c r="CZ74" s="44">
        <f t="shared" si="55"/>
        <v>5537.6035551264667</v>
      </c>
      <c r="DA74" s="43">
        <v>545.79999999999995</v>
      </c>
      <c r="DB74" s="11">
        <v>3746.52</v>
      </c>
      <c r="DC74" s="44">
        <f t="shared" si="56"/>
        <v>6864.2726273360213</v>
      </c>
      <c r="DD74" s="6">
        <f t="shared" si="57"/>
        <v>4167.4750000000004</v>
      </c>
      <c r="DE74" s="14">
        <f t="shared" si="58"/>
        <v>23877.53</v>
      </c>
    </row>
    <row r="75" spans="1:109" x14ac:dyDescent="0.25">
      <c r="A75" s="56">
        <v>2014</v>
      </c>
      <c r="B75" s="72" t="s">
        <v>9</v>
      </c>
      <c r="C75" s="43">
        <v>0</v>
      </c>
      <c r="D75" s="11">
        <v>0</v>
      </c>
      <c r="E75" s="44">
        <v>0</v>
      </c>
      <c r="F75" s="43">
        <v>0</v>
      </c>
      <c r="G75" s="11">
        <v>0</v>
      </c>
      <c r="H75" s="44">
        <v>0</v>
      </c>
      <c r="I75" s="43">
        <v>0</v>
      </c>
      <c r="J75" s="11">
        <v>0</v>
      </c>
      <c r="K75" s="44">
        <v>0</v>
      </c>
      <c r="L75" s="43">
        <v>0</v>
      </c>
      <c r="M75" s="11">
        <v>0</v>
      </c>
      <c r="N75" s="44">
        <v>0</v>
      </c>
      <c r="O75" s="43">
        <v>0</v>
      </c>
      <c r="P75" s="11">
        <v>0</v>
      </c>
      <c r="Q75" s="44">
        <v>0</v>
      </c>
      <c r="R75" s="43">
        <v>0</v>
      </c>
      <c r="S75" s="11">
        <v>0</v>
      </c>
      <c r="T75" s="44">
        <v>0</v>
      </c>
      <c r="U75" s="43">
        <v>0</v>
      </c>
      <c r="V75" s="11">
        <v>0</v>
      </c>
      <c r="W75" s="44">
        <v>0</v>
      </c>
      <c r="X75" s="50">
        <v>0</v>
      </c>
      <c r="Y75" s="4">
        <v>0</v>
      </c>
      <c r="Z75" s="51">
        <v>0</v>
      </c>
      <c r="AA75" s="50">
        <v>0</v>
      </c>
      <c r="AB75" s="4">
        <v>0</v>
      </c>
      <c r="AC75" s="51">
        <v>0</v>
      </c>
      <c r="AD75" s="43">
        <v>0</v>
      </c>
      <c r="AE75" s="11">
        <v>0</v>
      </c>
      <c r="AF75" s="44">
        <v>0</v>
      </c>
      <c r="AG75" s="43">
        <v>0</v>
      </c>
      <c r="AH75" s="11">
        <v>0</v>
      </c>
      <c r="AI75" s="44">
        <v>0</v>
      </c>
      <c r="AJ75" s="43">
        <v>0</v>
      </c>
      <c r="AK75" s="11">
        <v>0</v>
      </c>
      <c r="AL75" s="44">
        <v>0</v>
      </c>
      <c r="AM75" s="43">
        <v>0</v>
      </c>
      <c r="AN75" s="11">
        <v>0</v>
      </c>
      <c r="AO75" s="44">
        <v>0</v>
      </c>
      <c r="AP75" s="43">
        <v>0</v>
      </c>
      <c r="AQ75" s="11">
        <v>0</v>
      </c>
      <c r="AR75" s="44">
        <v>0</v>
      </c>
      <c r="AS75" s="43">
        <v>0</v>
      </c>
      <c r="AT75" s="11">
        <v>0</v>
      </c>
      <c r="AU75" s="44">
        <v>0</v>
      </c>
      <c r="AV75" s="43">
        <v>0</v>
      </c>
      <c r="AW75" s="11">
        <v>0</v>
      </c>
      <c r="AX75" s="44">
        <v>0</v>
      </c>
      <c r="AY75" s="43">
        <v>0</v>
      </c>
      <c r="AZ75" s="11">
        <v>0</v>
      </c>
      <c r="BA75" s="44">
        <v>0</v>
      </c>
      <c r="BB75" s="43">
        <v>90</v>
      </c>
      <c r="BC75" s="11">
        <v>389.7</v>
      </c>
      <c r="BD75" s="44">
        <f t="shared" si="65"/>
        <v>4330</v>
      </c>
      <c r="BE75" s="50">
        <v>0</v>
      </c>
      <c r="BF75" s="4">
        <v>0</v>
      </c>
      <c r="BG75" s="51">
        <f t="shared" si="53"/>
        <v>0</v>
      </c>
      <c r="BH75" s="50">
        <v>0</v>
      </c>
      <c r="BI75" s="4">
        <v>0</v>
      </c>
      <c r="BJ75" s="51">
        <v>0</v>
      </c>
      <c r="BK75" s="43">
        <v>0</v>
      </c>
      <c r="BL75" s="11">
        <v>0</v>
      </c>
      <c r="BM75" s="44">
        <v>0</v>
      </c>
      <c r="BN75" s="43">
        <v>0</v>
      </c>
      <c r="BO75" s="11">
        <v>0</v>
      </c>
      <c r="BP75" s="44">
        <v>0</v>
      </c>
      <c r="BQ75" s="43">
        <v>136</v>
      </c>
      <c r="BR75" s="11">
        <v>742</v>
      </c>
      <c r="BS75" s="44">
        <f t="shared" si="66"/>
        <v>5455.8823529411766</v>
      </c>
      <c r="BT75" s="43">
        <v>0</v>
      </c>
      <c r="BU75" s="11">
        <v>0</v>
      </c>
      <c r="BV75" s="44">
        <v>0</v>
      </c>
      <c r="BW75" s="43">
        <v>0</v>
      </c>
      <c r="BX75" s="11">
        <v>0</v>
      </c>
      <c r="BY75" s="44">
        <v>0</v>
      </c>
      <c r="BZ75" s="43">
        <v>0</v>
      </c>
      <c r="CA75" s="11">
        <v>0</v>
      </c>
      <c r="CB75" s="44">
        <v>0</v>
      </c>
      <c r="CC75" s="43">
        <v>0</v>
      </c>
      <c r="CD75" s="11">
        <v>0</v>
      </c>
      <c r="CE75" s="44">
        <v>0</v>
      </c>
      <c r="CF75" s="43">
        <v>0</v>
      </c>
      <c r="CG75" s="11">
        <v>0</v>
      </c>
      <c r="CH75" s="44">
        <v>0</v>
      </c>
      <c r="CI75" s="43">
        <v>0</v>
      </c>
      <c r="CJ75" s="11">
        <v>0</v>
      </c>
      <c r="CK75" s="44">
        <v>0</v>
      </c>
      <c r="CL75" s="43">
        <v>0</v>
      </c>
      <c r="CM75" s="11">
        <v>0</v>
      </c>
      <c r="CN75" s="44">
        <v>0</v>
      </c>
      <c r="CO75" s="43">
        <v>0</v>
      </c>
      <c r="CP75" s="11">
        <v>0</v>
      </c>
      <c r="CQ75" s="44">
        <v>0</v>
      </c>
      <c r="CR75" s="43">
        <v>0</v>
      </c>
      <c r="CS75" s="11">
        <v>0</v>
      </c>
      <c r="CT75" s="44">
        <v>0</v>
      </c>
      <c r="CU75" s="43">
        <v>0</v>
      </c>
      <c r="CV75" s="11">
        <v>0</v>
      </c>
      <c r="CW75" s="44">
        <v>0</v>
      </c>
      <c r="CX75" s="43">
        <v>3401.77</v>
      </c>
      <c r="CY75" s="11">
        <v>18043.04</v>
      </c>
      <c r="CZ75" s="44">
        <f t="shared" si="55"/>
        <v>5304.0152626426834</v>
      </c>
      <c r="DA75" s="43">
        <v>1990.15</v>
      </c>
      <c r="DB75" s="11">
        <v>13356.86</v>
      </c>
      <c r="DC75" s="44">
        <f t="shared" si="56"/>
        <v>6711.4840589905289</v>
      </c>
      <c r="DD75" s="6">
        <f t="shared" si="57"/>
        <v>5617.92</v>
      </c>
      <c r="DE75" s="14">
        <f t="shared" si="58"/>
        <v>32531.600000000002</v>
      </c>
    </row>
    <row r="76" spans="1:109" x14ac:dyDescent="0.25">
      <c r="A76" s="56">
        <v>2014</v>
      </c>
      <c r="B76" s="72" t="s">
        <v>10</v>
      </c>
      <c r="C76" s="43">
        <v>0</v>
      </c>
      <c r="D76" s="11">
        <v>0</v>
      </c>
      <c r="E76" s="44">
        <v>0</v>
      </c>
      <c r="F76" s="43">
        <v>0</v>
      </c>
      <c r="G76" s="11">
        <v>0</v>
      </c>
      <c r="H76" s="44">
        <v>0</v>
      </c>
      <c r="I76" s="43">
        <v>0</v>
      </c>
      <c r="J76" s="11">
        <v>0</v>
      </c>
      <c r="K76" s="44">
        <v>0</v>
      </c>
      <c r="L76" s="43">
        <v>0</v>
      </c>
      <c r="M76" s="11">
        <v>0</v>
      </c>
      <c r="N76" s="44">
        <v>0</v>
      </c>
      <c r="O76" s="43">
        <v>0</v>
      </c>
      <c r="P76" s="11">
        <v>0</v>
      </c>
      <c r="Q76" s="44">
        <v>0</v>
      </c>
      <c r="R76" s="43">
        <v>0</v>
      </c>
      <c r="S76" s="11">
        <v>0</v>
      </c>
      <c r="T76" s="44">
        <v>0</v>
      </c>
      <c r="U76" s="43">
        <v>0</v>
      </c>
      <c r="V76" s="11">
        <v>0</v>
      </c>
      <c r="W76" s="44">
        <v>0</v>
      </c>
      <c r="X76" s="50">
        <v>0</v>
      </c>
      <c r="Y76" s="4">
        <v>0</v>
      </c>
      <c r="Z76" s="51">
        <v>0</v>
      </c>
      <c r="AA76" s="50">
        <v>0</v>
      </c>
      <c r="AB76" s="4">
        <v>0</v>
      </c>
      <c r="AC76" s="51">
        <v>0</v>
      </c>
      <c r="AD76" s="43">
        <v>0</v>
      </c>
      <c r="AE76" s="11">
        <v>0</v>
      </c>
      <c r="AF76" s="44">
        <v>0</v>
      </c>
      <c r="AG76" s="43">
        <v>0</v>
      </c>
      <c r="AH76" s="11">
        <v>0</v>
      </c>
      <c r="AI76" s="44">
        <v>0</v>
      </c>
      <c r="AJ76" s="43">
        <v>0</v>
      </c>
      <c r="AK76" s="11">
        <v>0</v>
      </c>
      <c r="AL76" s="44">
        <v>0</v>
      </c>
      <c r="AM76" s="43">
        <v>0</v>
      </c>
      <c r="AN76" s="11">
        <v>0</v>
      </c>
      <c r="AO76" s="44">
        <v>0</v>
      </c>
      <c r="AP76" s="43">
        <v>0</v>
      </c>
      <c r="AQ76" s="11">
        <v>0</v>
      </c>
      <c r="AR76" s="44">
        <v>0</v>
      </c>
      <c r="AS76" s="43">
        <v>0</v>
      </c>
      <c r="AT76" s="11">
        <v>0</v>
      </c>
      <c r="AU76" s="44">
        <v>0</v>
      </c>
      <c r="AV76" s="43">
        <v>0</v>
      </c>
      <c r="AW76" s="11">
        <v>0</v>
      </c>
      <c r="AX76" s="44">
        <v>0</v>
      </c>
      <c r="AY76" s="43">
        <v>0</v>
      </c>
      <c r="AZ76" s="11">
        <v>0</v>
      </c>
      <c r="BA76" s="44">
        <v>0</v>
      </c>
      <c r="BB76" s="43">
        <v>0</v>
      </c>
      <c r="BC76" s="11">
        <v>0</v>
      </c>
      <c r="BD76" s="44">
        <v>0</v>
      </c>
      <c r="BE76" s="50">
        <v>0</v>
      </c>
      <c r="BF76" s="4">
        <v>0</v>
      </c>
      <c r="BG76" s="51">
        <f t="shared" si="53"/>
        <v>0</v>
      </c>
      <c r="BH76" s="50">
        <v>0</v>
      </c>
      <c r="BI76" s="4">
        <v>0</v>
      </c>
      <c r="BJ76" s="51">
        <v>0</v>
      </c>
      <c r="BK76" s="43">
        <v>0</v>
      </c>
      <c r="BL76" s="11">
        <v>0</v>
      </c>
      <c r="BM76" s="44">
        <v>0</v>
      </c>
      <c r="BN76" s="43">
        <v>0</v>
      </c>
      <c r="BO76" s="11">
        <v>0</v>
      </c>
      <c r="BP76" s="44">
        <v>0</v>
      </c>
      <c r="BQ76" s="43">
        <v>0</v>
      </c>
      <c r="BR76" s="11">
        <v>0</v>
      </c>
      <c r="BS76" s="44">
        <v>0</v>
      </c>
      <c r="BT76" s="43">
        <v>0</v>
      </c>
      <c r="BU76" s="11">
        <v>0</v>
      </c>
      <c r="BV76" s="44">
        <v>0</v>
      </c>
      <c r="BW76" s="43">
        <v>0</v>
      </c>
      <c r="BX76" s="11">
        <v>0</v>
      </c>
      <c r="BY76" s="44">
        <v>0</v>
      </c>
      <c r="BZ76" s="43">
        <v>0</v>
      </c>
      <c r="CA76" s="11">
        <v>0</v>
      </c>
      <c r="CB76" s="44">
        <v>0</v>
      </c>
      <c r="CC76" s="43">
        <v>0</v>
      </c>
      <c r="CD76" s="11">
        <v>0</v>
      </c>
      <c r="CE76" s="44">
        <v>0</v>
      </c>
      <c r="CF76" s="43">
        <v>0</v>
      </c>
      <c r="CG76" s="11">
        <v>0</v>
      </c>
      <c r="CH76" s="44">
        <v>0</v>
      </c>
      <c r="CI76" s="43">
        <v>0</v>
      </c>
      <c r="CJ76" s="11">
        <v>0</v>
      </c>
      <c r="CK76" s="44">
        <v>0</v>
      </c>
      <c r="CL76" s="43">
        <v>0</v>
      </c>
      <c r="CM76" s="11">
        <v>0</v>
      </c>
      <c r="CN76" s="44">
        <v>0</v>
      </c>
      <c r="CO76" s="43">
        <v>0</v>
      </c>
      <c r="CP76" s="11">
        <v>0</v>
      </c>
      <c r="CQ76" s="44">
        <v>0</v>
      </c>
      <c r="CR76" s="43">
        <v>0</v>
      </c>
      <c r="CS76" s="11">
        <v>0</v>
      </c>
      <c r="CT76" s="44">
        <v>0</v>
      </c>
      <c r="CU76" s="43">
        <v>0</v>
      </c>
      <c r="CV76" s="11">
        <v>0</v>
      </c>
      <c r="CW76" s="44">
        <v>0</v>
      </c>
      <c r="CX76" s="43">
        <v>2611.4499999999998</v>
      </c>
      <c r="CY76" s="11">
        <v>15839</v>
      </c>
      <c r="CZ76" s="44">
        <f t="shared" si="55"/>
        <v>6065.2128128051463</v>
      </c>
      <c r="DA76" s="43">
        <v>1153.47</v>
      </c>
      <c r="DB76" s="11">
        <v>6453.41</v>
      </c>
      <c r="DC76" s="44">
        <f t="shared" si="56"/>
        <v>5594.7792313627569</v>
      </c>
      <c r="DD76" s="6">
        <f t="shared" si="57"/>
        <v>3764.92</v>
      </c>
      <c r="DE76" s="14">
        <f t="shared" si="58"/>
        <v>22292.41</v>
      </c>
    </row>
    <row r="77" spans="1:109" x14ac:dyDescent="0.25">
      <c r="A77" s="56">
        <v>2014</v>
      </c>
      <c r="B77" s="72" t="s">
        <v>11</v>
      </c>
      <c r="C77" s="43">
        <v>0</v>
      </c>
      <c r="D77" s="11">
        <v>0</v>
      </c>
      <c r="E77" s="44">
        <v>0</v>
      </c>
      <c r="F77" s="43">
        <v>0</v>
      </c>
      <c r="G77" s="11">
        <v>0</v>
      </c>
      <c r="H77" s="44">
        <v>0</v>
      </c>
      <c r="I77" s="43">
        <v>0</v>
      </c>
      <c r="J77" s="11">
        <v>0</v>
      </c>
      <c r="K77" s="44">
        <v>0</v>
      </c>
      <c r="L77" s="43">
        <v>0</v>
      </c>
      <c r="M77" s="11">
        <v>0</v>
      </c>
      <c r="N77" s="44">
        <v>0</v>
      </c>
      <c r="O77" s="43">
        <v>0</v>
      </c>
      <c r="P77" s="11">
        <v>0</v>
      </c>
      <c r="Q77" s="44">
        <v>0</v>
      </c>
      <c r="R77" s="43">
        <v>0</v>
      </c>
      <c r="S77" s="11">
        <v>0</v>
      </c>
      <c r="T77" s="44">
        <v>0</v>
      </c>
      <c r="U77" s="43">
        <v>0</v>
      </c>
      <c r="V77" s="11">
        <v>0</v>
      </c>
      <c r="W77" s="44">
        <v>0</v>
      </c>
      <c r="X77" s="50">
        <v>0</v>
      </c>
      <c r="Y77" s="4">
        <v>0</v>
      </c>
      <c r="Z77" s="51">
        <v>0</v>
      </c>
      <c r="AA77" s="50">
        <v>0</v>
      </c>
      <c r="AB77" s="4">
        <v>0</v>
      </c>
      <c r="AC77" s="51">
        <v>0</v>
      </c>
      <c r="AD77" s="43">
        <v>0</v>
      </c>
      <c r="AE77" s="11">
        <v>0</v>
      </c>
      <c r="AF77" s="44">
        <v>0</v>
      </c>
      <c r="AG77" s="43">
        <v>0</v>
      </c>
      <c r="AH77" s="11">
        <v>0</v>
      </c>
      <c r="AI77" s="44">
        <v>0</v>
      </c>
      <c r="AJ77" s="43">
        <v>0</v>
      </c>
      <c r="AK77" s="11">
        <v>0</v>
      </c>
      <c r="AL77" s="44">
        <v>0</v>
      </c>
      <c r="AM77" s="43">
        <v>0</v>
      </c>
      <c r="AN77" s="11">
        <v>0</v>
      </c>
      <c r="AO77" s="44">
        <v>0</v>
      </c>
      <c r="AP77" s="43">
        <v>0</v>
      </c>
      <c r="AQ77" s="11">
        <v>0</v>
      </c>
      <c r="AR77" s="44">
        <v>0</v>
      </c>
      <c r="AS77" s="43">
        <v>0</v>
      </c>
      <c r="AT77" s="11">
        <v>0</v>
      </c>
      <c r="AU77" s="44">
        <v>0</v>
      </c>
      <c r="AV77" s="43">
        <v>0</v>
      </c>
      <c r="AW77" s="11">
        <v>0</v>
      </c>
      <c r="AX77" s="44">
        <v>0</v>
      </c>
      <c r="AY77" s="43">
        <v>0</v>
      </c>
      <c r="AZ77" s="11">
        <v>0</v>
      </c>
      <c r="BA77" s="44">
        <v>0</v>
      </c>
      <c r="BB77" s="43">
        <v>0</v>
      </c>
      <c r="BC77" s="11">
        <v>0</v>
      </c>
      <c r="BD77" s="44">
        <v>0</v>
      </c>
      <c r="BE77" s="50">
        <v>0</v>
      </c>
      <c r="BF77" s="4">
        <v>0</v>
      </c>
      <c r="BG77" s="51">
        <f t="shared" si="53"/>
        <v>0</v>
      </c>
      <c r="BH77" s="50">
        <v>0</v>
      </c>
      <c r="BI77" s="4">
        <v>0</v>
      </c>
      <c r="BJ77" s="51">
        <v>0</v>
      </c>
      <c r="BK77" s="43">
        <v>0</v>
      </c>
      <c r="BL77" s="11">
        <v>0</v>
      </c>
      <c r="BM77" s="44">
        <v>0</v>
      </c>
      <c r="BN77" s="43">
        <v>0</v>
      </c>
      <c r="BO77" s="11">
        <v>0</v>
      </c>
      <c r="BP77" s="44">
        <v>0</v>
      </c>
      <c r="BQ77" s="43">
        <v>2.8</v>
      </c>
      <c r="BR77" s="11">
        <v>9.1999999999999993</v>
      </c>
      <c r="BS77" s="44">
        <f t="shared" si="66"/>
        <v>3285.7142857142858</v>
      </c>
      <c r="BT77" s="43">
        <v>0</v>
      </c>
      <c r="BU77" s="11">
        <v>0</v>
      </c>
      <c r="BV77" s="44">
        <v>0</v>
      </c>
      <c r="BW77" s="43">
        <v>0</v>
      </c>
      <c r="BX77" s="11">
        <v>0</v>
      </c>
      <c r="BY77" s="44">
        <v>0</v>
      </c>
      <c r="BZ77" s="43">
        <v>0</v>
      </c>
      <c r="CA77" s="11">
        <v>0</v>
      </c>
      <c r="CB77" s="44">
        <v>0</v>
      </c>
      <c r="CC77" s="43">
        <v>0</v>
      </c>
      <c r="CD77" s="11">
        <v>0</v>
      </c>
      <c r="CE77" s="44">
        <v>0</v>
      </c>
      <c r="CF77" s="43">
        <v>0</v>
      </c>
      <c r="CG77" s="11">
        <v>0</v>
      </c>
      <c r="CH77" s="44">
        <v>0</v>
      </c>
      <c r="CI77" s="43">
        <v>0</v>
      </c>
      <c r="CJ77" s="11">
        <v>0</v>
      </c>
      <c r="CK77" s="44">
        <v>0</v>
      </c>
      <c r="CL77" s="43">
        <v>0</v>
      </c>
      <c r="CM77" s="11">
        <v>0</v>
      </c>
      <c r="CN77" s="44">
        <v>0</v>
      </c>
      <c r="CO77" s="43">
        <v>0</v>
      </c>
      <c r="CP77" s="11">
        <v>0</v>
      </c>
      <c r="CQ77" s="44">
        <v>0</v>
      </c>
      <c r="CR77" s="43">
        <v>0</v>
      </c>
      <c r="CS77" s="11">
        <v>0</v>
      </c>
      <c r="CT77" s="44">
        <v>0</v>
      </c>
      <c r="CU77" s="43">
        <v>0</v>
      </c>
      <c r="CV77" s="11">
        <v>0</v>
      </c>
      <c r="CW77" s="44">
        <v>0</v>
      </c>
      <c r="CX77" s="43">
        <v>1444.1</v>
      </c>
      <c r="CY77" s="11">
        <v>8589.18</v>
      </c>
      <c r="CZ77" s="44">
        <f t="shared" si="55"/>
        <v>5947.7736998822802</v>
      </c>
      <c r="DA77" s="43">
        <v>1802.3910000000001</v>
      </c>
      <c r="DB77" s="11">
        <v>10191.83</v>
      </c>
      <c r="DC77" s="44">
        <f t="shared" si="56"/>
        <v>5654.6165621111068</v>
      </c>
      <c r="DD77" s="6">
        <f t="shared" si="57"/>
        <v>3249.2910000000002</v>
      </c>
      <c r="DE77" s="14">
        <f t="shared" si="58"/>
        <v>18790.210000000003</v>
      </c>
    </row>
    <row r="78" spans="1:109" x14ac:dyDescent="0.25">
      <c r="A78" s="56">
        <v>2014</v>
      </c>
      <c r="B78" s="72" t="s">
        <v>12</v>
      </c>
      <c r="C78" s="43">
        <v>0</v>
      </c>
      <c r="D78" s="11">
        <v>0</v>
      </c>
      <c r="E78" s="44">
        <v>0</v>
      </c>
      <c r="F78" s="43">
        <v>0</v>
      </c>
      <c r="G78" s="11">
        <v>0</v>
      </c>
      <c r="H78" s="44">
        <v>0</v>
      </c>
      <c r="I78" s="43">
        <v>0</v>
      </c>
      <c r="J78" s="11">
        <v>0</v>
      </c>
      <c r="K78" s="44">
        <v>0</v>
      </c>
      <c r="L78" s="43">
        <v>4.0000000000000001E-3</v>
      </c>
      <c r="M78" s="11">
        <v>0.1</v>
      </c>
      <c r="N78" s="44">
        <f t="shared" ref="N78" si="67">M78/L78*1000</f>
        <v>25000</v>
      </c>
      <c r="O78" s="43">
        <v>4.0000000000000001E-3</v>
      </c>
      <c r="P78" s="11">
        <v>0.1</v>
      </c>
      <c r="Q78" s="44">
        <f t="shared" si="60"/>
        <v>25000</v>
      </c>
      <c r="R78" s="43">
        <v>0</v>
      </c>
      <c r="S78" s="11">
        <v>0</v>
      </c>
      <c r="T78" s="44">
        <v>0</v>
      </c>
      <c r="U78" s="43">
        <v>0</v>
      </c>
      <c r="V78" s="11">
        <v>0</v>
      </c>
      <c r="W78" s="44">
        <v>0</v>
      </c>
      <c r="X78" s="50">
        <v>0</v>
      </c>
      <c r="Y78" s="4">
        <v>0</v>
      </c>
      <c r="Z78" s="51">
        <v>0</v>
      </c>
      <c r="AA78" s="50">
        <v>0</v>
      </c>
      <c r="AB78" s="4">
        <v>0</v>
      </c>
      <c r="AC78" s="51">
        <v>0</v>
      </c>
      <c r="AD78" s="43">
        <v>0</v>
      </c>
      <c r="AE78" s="11">
        <v>0</v>
      </c>
      <c r="AF78" s="44">
        <v>0</v>
      </c>
      <c r="AG78" s="43">
        <v>0</v>
      </c>
      <c r="AH78" s="11">
        <v>0</v>
      </c>
      <c r="AI78" s="44">
        <v>0</v>
      </c>
      <c r="AJ78" s="43">
        <v>0</v>
      </c>
      <c r="AK78" s="11">
        <v>0</v>
      </c>
      <c r="AL78" s="44">
        <v>0</v>
      </c>
      <c r="AM78" s="43">
        <v>0</v>
      </c>
      <c r="AN78" s="11">
        <v>0</v>
      </c>
      <c r="AO78" s="44">
        <v>0</v>
      </c>
      <c r="AP78" s="43">
        <v>0</v>
      </c>
      <c r="AQ78" s="11">
        <v>0</v>
      </c>
      <c r="AR78" s="44">
        <v>0</v>
      </c>
      <c r="AS78" s="43">
        <v>0</v>
      </c>
      <c r="AT78" s="11">
        <v>0</v>
      </c>
      <c r="AU78" s="44">
        <v>0</v>
      </c>
      <c r="AV78" s="43">
        <v>0.05</v>
      </c>
      <c r="AW78" s="11">
        <v>1.08</v>
      </c>
      <c r="AX78" s="44">
        <f t="shared" ref="AX78" si="68">AW78/AV78*1000</f>
        <v>21600</v>
      </c>
      <c r="AY78" s="43">
        <v>0</v>
      </c>
      <c r="AZ78" s="11">
        <v>0</v>
      </c>
      <c r="BA78" s="44">
        <v>0</v>
      </c>
      <c r="BB78" s="43">
        <v>0</v>
      </c>
      <c r="BC78" s="11">
        <v>0</v>
      </c>
      <c r="BD78" s="44">
        <v>0</v>
      </c>
      <c r="BE78" s="50">
        <v>0</v>
      </c>
      <c r="BF78" s="4">
        <v>0</v>
      </c>
      <c r="BG78" s="51">
        <f t="shared" si="53"/>
        <v>0</v>
      </c>
      <c r="BH78" s="50">
        <v>0</v>
      </c>
      <c r="BI78" s="4">
        <v>0</v>
      </c>
      <c r="BJ78" s="51">
        <v>0</v>
      </c>
      <c r="BK78" s="43">
        <v>0</v>
      </c>
      <c r="BL78" s="11">
        <v>0</v>
      </c>
      <c r="BM78" s="44">
        <v>0</v>
      </c>
      <c r="BN78" s="43">
        <v>0</v>
      </c>
      <c r="BO78" s="11">
        <v>0</v>
      </c>
      <c r="BP78" s="44">
        <v>0</v>
      </c>
      <c r="BQ78" s="43">
        <v>122.273</v>
      </c>
      <c r="BR78" s="11">
        <v>887.52</v>
      </c>
      <c r="BS78" s="44">
        <f t="shared" si="66"/>
        <v>7258.5116910519901</v>
      </c>
      <c r="BT78" s="43">
        <v>0</v>
      </c>
      <c r="BU78" s="11">
        <v>0</v>
      </c>
      <c r="BV78" s="44">
        <v>0</v>
      </c>
      <c r="BW78" s="43">
        <v>0</v>
      </c>
      <c r="BX78" s="11">
        <v>0</v>
      </c>
      <c r="BY78" s="44">
        <v>0</v>
      </c>
      <c r="BZ78" s="43">
        <v>0</v>
      </c>
      <c r="CA78" s="11">
        <v>0</v>
      </c>
      <c r="CB78" s="44">
        <v>0</v>
      </c>
      <c r="CC78" s="43">
        <v>0</v>
      </c>
      <c r="CD78" s="11">
        <v>0</v>
      </c>
      <c r="CE78" s="44">
        <v>0</v>
      </c>
      <c r="CF78" s="43">
        <v>0</v>
      </c>
      <c r="CG78" s="11">
        <v>0</v>
      </c>
      <c r="CH78" s="44">
        <v>0</v>
      </c>
      <c r="CI78" s="43">
        <v>0</v>
      </c>
      <c r="CJ78" s="11">
        <v>0</v>
      </c>
      <c r="CK78" s="44">
        <v>0</v>
      </c>
      <c r="CL78" s="43">
        <v>0</v>
      </c>
      <c r="CM78" s="11">
        <v>0</v>
      </c>
      <c r="CN78" s="44">
        <v>0</v>
      </c>
      <c r="CO78" s="43">
        <v>0</v>
      </c>
      <c r="CP78" s="11">
        <v>0</v>
      </c>
      <c r="CQ78" s="44">
        <v>0</v>
      </c>
      <c r="CR78" s="43">
        <v>253.35</v>
      </c>
      <c r="CS78" s="11">
        <v>2720.31</v>
      </c>
      <c r="CT78" s="44">
        <f t="shared" ref="CT78" si="69">CS78/CR78*1000</f>
        <v>10737.359384251036</v>
      </c>
      <c r="CU78" s="43">
        <v>0</v>
      </c>
      <c r="CV78" s="11">
        <v>0</v>
      </c>
      <c r="CW78" s="44">
        <v>0</v>
      </c>
      <c r="CX78" s="43">
        <v>6935.3710000000001</v>
      </c>
      <c r="CY78" s="11">
        <v>42609.66</v>
      </c>
      <c r="CZ78" s="44">
        <f t="shared" si="55"/>
        <v>6143.818405677217</v>
      </c>
      <c r="DA78" s="43">
        <v>4138.22</v>
      </c>
      <c r="DB78" s="11">
        <v>24794.89</v>
      </c>
      <c r="DC78" s="44">
        <f t="shared" si="56"/>
        <v>5991.6799976801613</v>
      </c>
      <c r="DD78" s="6">
        <f t="shared" si="57"/>
        <v>11449.268</v>
      </c>
      <c r="DE78" s="14">
        <f t="shared" si="58"/>
        <v>71013.56</v>
      </c>
    </row>
    <row r="79" spans="1:109" x14ac:dyDescent="0.25">
      <c r="A79" s="56">
        <v>2014</v>
      </c>
      <c r="B79" s="72" t="s">
        <v>13</v>
      </c>
      <c r="C79" s="43">
        <v>0</v>
      </c>
      <c r="D79" s="11">
        <v>0</v>
      </c>
      <c r="E79" s="44">
        <v>0</v>
      </c>
      <c r="F79" s="43">
        <v>0</v>
      </c>
      <c r="G79" s="11">
        <v>0</v>
      </c>
      <c r="H79" s="44">
        <v>0</v>
      </c>
      <c r="I79" s="43">
        <v>0</v>
      </c>
      <c r="J79" s="11">
        <v>0</v>
      </c>
      <c r="K79" s="44">
        <v>0</v>
      </c>
      <c r="L79" s="43">
        <v>0</v>
      </c>
      <c r="M79" s="11">
        <v>0</v>
      </c>
      <c r="N79" s="44">
        <v>0</v>
      </c>
      <c r="O79" s="43">
        <v>0</v>
      </c>
      <c r="P79" s="11">
        <v>0</v>
      </c>
      <c r="Q79" s="44">
        <v>0</v>
      </c>
      <c r="R79" s="43">
        <v>0</v>
      </c>
      <c r="S79" s="11">
        <v>0</v>
      </c>
      <c r="T79" s="44">
        <v>0</v>
      </c>
      <c r="U79" s="43">
        <v>0</v>
      </c>
      <c r="V79" s="11">
        <v>0</v>
      </c>
      <c r="W79" s="44">
        <v>0</v>
      </c>
      <c r="X79" s="50">
        <v>0</v>
      </c>
      <c r="Y79" s="4">
        <v>0</v>
      </c>
      <c r="Z79" s="51">
        <v>0</v>
      </c>
      <c r="AA79" s="50">
        <v>0</v>
      </c>
      <c r="AB79" s="4">
        <v>0</v>
      </c>
      <c r="AC79" s="51">
        <v>0</v>
      </c>
      <c r="AD79" s="43">
        <v>0</v>
      </c>
      <c r="AE79" s="11">
        <v>0</v>
      </c>
      <c r="AF79" s="44">
        <v>0</v>
      </c>
      <c r="AG79" s="43">
        <v>0</v>
      </c>
      <c r="AH79" s="11">
        <v>0</v>
      </c>
      <c r="AI79" s="44">
        <v>0</v>
      </c>
      <c r="AJ79" s="43">
        <v>0</v>
      </c>
      <c r="AK79" s="11">
        <v>0</v>
      </c>
      <c r="AL79" s="44">
        <v>0</v>
      </c>
      <c r="AM79" s="43">
        <v>0</v>
      </c>
      <c r="AN79" s="11">
        <v>0</v>
      </c>
      <c r="AO79" s="44">
        <v>0</v>
      </c>
      <c r="AP79" s="43">
        <v>0</v>
      </c>
      <c r="AQ79" s="11">
        <v>0</v>
      </c>
      <c r="AR79" s="44">
        <v>0</v>
      </c>
      <c r="AS79" s="43">
        <v>0</v>
      </c>
      <c r="AT79" s="11">
        <v>0</v>
      </c>
      <c r="AU79" s="44">
        <v>0</v>
      </c>
      <c r="AV79" s="43">
        <v>0</v>
      </c>
      <c r="AW79" s="11">
        <v>0</v>
      </c>
      <c r="AX79" s="44">
        <v>0</v>
      </c>
      <c r="AY79" s="43">
        <v>0</v>
      </c>
      <c r="AZ79" s="11">
        <v>0</v>
      </c>
      <c r="BA79" s="44">
        <v>0</v>
      </c>
      <c r="BB79" s="43">
        <v>0</v>
      </c>
      <c r="BC79" s="11">
        <v>0</v>
      </c>
      <c r="BD79" s="44">
        <v>0</v>
      </c>
      <c r="BE79" s="50">
        <v>0</v>
      </c>
      <c r="BF79" s="4">
        <v>0</v>
      </c>
      <c r="BG79" s="51">
        <f t="shared" si="53"/>
        <v>0</v>
      </c>
      <c r="BH79" s="50">
        <v>0</v>
      </c>
      <c r="BI79" s="4">
        <v>0</v>
      </c>
      <c r="BJ79" s="51">
        <v>0</v>
      </c>
      <c r="BK79" s="43">
        <v>3</v>
      </c>
      <c r="BL79" s="11">
        <v>43.5</v>
      </c>
      <c r="BM79" s="44">
        <f t="shared" si="54"/>
        <v>14500</v>
      </c>
      <c r="BN79" s="43">
        <v>0</v>
      </c>
      <c r="BO79" s="11">
        <v>0</v>
      </c>
      <c r="BP79" s="44">
        <v>0</v>
      </c>
      <c r="BQ79" s="43">
        <v>68.03</v>
      </c>
      <c r="BR79" s="11">
        <v>466.05</v>
      </c>
      <c r="BS79" s="44">
        <f t="shared" si="66"/>
        <v>6850.6541231809497</v>
      </c>
      <c r="BT79" s="43">
        <v>0</v>
      </c>
      <c r="BU79" s="11">
        <v>0</v>
      </c>
      <c r="BV79" s="44">
        <v>0</v>
      </c>
      <c r="BW79" s="43">
        <v>0</v>
      </c>
      <c r="BX79" s="11">
        <v>0</v>
      </c>
      <c r="BY79" s="44">
        <v>0</v>
      </c>
      <c r="BZ79" s="43">
        <v>0</v>
      </c>
      <c r="CA79" s="11">
        <v>0</v>
      </c>
      <c r="CB79" s="44">
        <v>0</v>
      </c>
      <c r="CC79" s="43">
        <v>0</v>
      </c>
      <c r="CD79" s="11">
        <v>0</v>
      </c>
      <c r="CE79" s="44">
        <v>0</v>
      </c>
      <c r="CF79" s="43">
        <v>0</v>
      </c>
      <c r="CG79" s="11">
        <v>0</v>
      </c>
      <c r="CH79" s="44">
        <v>0</v>
      </c>
      <c r="CI79" s="43">
        <v>0</v>
      </c>
      <c r="CJ79" s="11">
        <v>0</v>
      </c>
      <c r="CK79" s="44">
        <v>0</v>
      </c>
      <c r="CL79" s="43">
        <v>0</v>
      </c>
      <c r="CM79" s="11">
        <v>0</v>
      </c>
      <c r="CN79" s="44">
        <v>0</v>
      </c>
      <c r="CO79" s="43">
        <v>0</v>
      </c>
      <c r="CP79" s="11">
        <v>0</v>
      </c>
      <c r="CQ79" s="44">
        <v>0</v>
      </c>
      <c r="CR79" s="43">
        <v>0</v>
      </c>
      <c r="CS79" s="11">
        <v>0</v>
      </c>
      <c r="CT79" s="44">
        <v>0</v>
      </c>
      <c r="CU79" s="43">
        <v>0</v>
      </c>
      <c r="CV79" s="11">
        <v>0</v>
      </c>
      <c r="CW79" s="44">
        <v>0</v>
      </c>
      <c r="CX79" s="43">
        <v>3829.72</v>
      </c>
      <c r="CY79" s="11">
        <v>23992.36</v>
      </c>
      <c r="CZ79" s="44">
        <f t="shared" si="55"/>
        <v>6264.7817595020006</v>
      </c>
      <c r="DA79" s="43">
        <v>144.05000000000001</v>
      </c>
      <c r="DB79" s="11">
        <v>803.89</v>
      </c>
      <c r="DC79" s="44">
        <f t="shared" si="56"/>
        <v>5580.6317250954526</v>
      </c>
      <c r="DD79" s="6">
        <f t="shared" si="57"/>
        <v>4044.8</v>
      </c>
      <c r="DE79" s="14">
        <f t="shared" si="58"/>
        <v>25305.8</v>
      </c>
    </row>
    <row r="80" spans="1:109" x14ac:dyDescent="0.25">
      <c r="A80" s="56">
        <v>2014</v>
      </c>
      <c r="B80" s="44" t="s">
        <v>14</v>
      </c>
      <c r="C80" s="43">
        <v>0</v>
      </c>
      <c r="D80" s="11">
        <v>0</v>
      </c>
      <c r="E80" s="44">
        <v>0</v>
      </c>
      <c r="F80" s="43">
        <v>0</v>
      </c>
      <c r="G80" s="11">
        <v>0</v>
      </c>
      <c r="H80" s="44">
        <v>0</v>
      </c>
      <c r="I80" s="43">
        <v>0</v>
      </c>
      <c r="J80" s="11">
        <v>0</v>
      </c>
      <c r="K80" s="44">
        <v>0</v>
      </c>
      <c r="L80" s="43">
        <v>0</v>
      </c>
      <c r="M80" s="11">
        <v>0</v>
      </c>
      <c r="N80" s="44">
        <v>0</v>
      </c>
      <c r="O80" s="43">
        <v>0</v>
      </c>
      <c r="P80" s="11">
        <v>0</v>
      </c>
      <c r="Q80" s="44">
        <v>0</v>
      </c>
      <c r="R80" s="43">
        <v>0</v>
      </c>
      <c r="S80" s="11">
        <v>0</v>
      </c>
      <c r="T80" s="44">
        <v>0</v>
      </c>
      <c r="U80" s="43">
        <v>0</v>
      </c>
      <c r="V80" s="11">
        <v>0</v>
      </c>
      <c r="W80" s="44">
        <v>0</v>
      </c>
      <c r="X80" s="50">
        <v>0</v>
      </c>
      <c r="Y80" s="4">
        <v>0</v>
      </c>
      <c r="Z80" s="51">
        <v>0</v>
      </c>
      <c r="AA80" s="50">
        <v>0</v>
      </c>
      <c r="AB80" s="4">
        <v>0</v>
      </c>
      <c r="AC80" s="51">
        <v>0</v>
      </c>
      <c r="AD80" s="43">
        <v>8.0000000000000002E-3</v>
      </c>
      <c r="AE80" s="11">
        <v>1.04</v>
      </c>
      <c r="AF80" s="44">
        <f t="shared" si="52"/>
        <v>130000</v>
      </c>
      <c r="AG80" s="43">
        <v>0</v>
      </c>
      <c r="AH80" s="11">
        <v>0</v>
      </c>
      <c r="AI80" s="44">
        <v>0</v>
      </c>
      <c r="AJ80" s="43">
        <v>0</v>
      </c>
      <c r="AK80" s="11">
        <v>0</v>
      </c>
      <c r="AL80" s="44">
        <v>0</v>
      </c>
      <c r="AM80" s="43">
        <v>0</v>
      </c>
      <c r="AN80" s="11">
        <v>0</v>
      </c>
      <c r="AO80" s="44">
        <v>0</v>
      </c>
      <c r="AP80" s="43">
        <v>0</v>
      </c>
      <c r="AQ80" s="11">
        <v>0</v>
      </c>
      <c r="AR80" s="44">
        <v>0</v>
      </c>
      <c r="AS80" s="43">
        <v>0</v>
      </c>
      <c r="AT80" s="11">
        <v>0</v>
      </c>
      <c r="AU80" s="44">
        <v>0</v>
      </c>
      <c r="AV80" s="43">
        <v>0</v>
      </c>
      <c r="AW80" s="11">
        <v>0</v>
      </c>
      <c r="AX80" s="44">
        <v>0</v>
      </c>
      <c r="AY80" s="43">
        <v>0</v>
      </c>
      <c r="AZ80" s="11">
        <v>0</v>
      </c>
      <c r="BA80" s="44">
        <v>0</v>
      </c>
      <c r="BB80" s="43">
        <v>0</v>
      </c>
      <c r="BC80" s="11">
        <v>0</v>
      </c>
      <c r="BD80" s="44">
        <v>0</v>
      </c>
      <c r="BE80" s="50">
        <v>0</v>
      </c>
      <c r="BF80" s="4">
        <v>0</v>
      </c>
      <c r="BG80" s="51">
        <f t="shared" si="53"/>
        <v>0</v>
      </c>
      <c r="BH80" s="50">
        <v>0</v>
      </c>
      <c r="BI80" s="4">
        <v>0</v>
      </c>
      <c r="BJ80" s="51">
        <v>0</v>
      </c>
      <c r="BK80" s="43">
        <v>3</v>
      </c>
      <c r="BL80" s="11">
        <v>45</v>
      </c>
      <c r="BM80" s="44">
        <f t="shared" si="54"/>
        <v>15000</v>
      </c>
      <c r="BN80" s="43">
        <v>0</v>
      </c>
      <c r="BO80" s="11">
        <v>0</v>
      </c>
      <c r="BP80" s="44">
        <v>0</v>
      </c>
      <c r="BQ80" s="43">
        <v>136</v>
      </c>
      <c r="BR80" s="11">
        <v>947.24</v>
      </c>
      <c r="BS80" s="44">
        <f t="shared" si="66"/>
        <v>6965</v>
      </c>
      <c r="BT80" s="43">
        <v>0</v>
      </c>
      <c r="BU80" s="11">
        <v>0</v>
      </c>
      <c r="BV80" s="44">
        <v>0</v>
      </c>
      <c r="BW80" s="43">
        <v>0</v>
      </c>
      <c r="BX80" s="11">
        <v>0</v>
      </c>
      <c r="BY80" s="44">
        <v>0</v>
      </c>
      <c r="BZ80" s="43">
        <v>0</v>
      </c>
      <c r="CA80" s="11">
        <v>0</v>
      </c>
      <c r="CB80" s="44">
        <v>0</v>
      </c>
      <c r="CC80" s="43">
        <v>0</v>
      </c>
      <c r="CD80" s="11">
        <v>0</v>
      </c>
      <c r="CE80" s="44">
        <v>0</v>
      </c>
      <c r="CF80" s="43">
        <v>0</v>
      </c>
      <c r="CG80" s="11">
        <v>0</v>
      </c>
      <c r="CH80" s="44">
        <v>0</v>
      </c>
      <c r="CI80" s="43">
        <v>0</v>
      </c>
      <c r="CJ80" s="11">
        <v>0</v>
      </c>
      <c r="CK80" s="44">
        <v>0</v>
      </c>
      <c r="CL80" s="43">
        <v>0</v>
      </c>
      <c r="CM80" s="11">
        <v>0</v>
      </c>
      <c r="CN80" s="44">
        <v>0</v>
      </c>
      <c r="CO80" s="43">
        <v>0</v>
      </c>
      <c r="CP80" s="11">
        <v>0</v>
      </c>
      <c r="CQ80" s="44">
        <v>0</v>
      </c>
      <c r="CR80" s="43">
        <v>0</v>
      </c>
      <c r="CS80" s="11">
        <v>0</v>
      </c>
      <c r="CT80" s="44">
        <v>0</v>
      </c>
      <c r="CU80" s="43">
        <v>0</v>
      </c>
      <c r="CV80" s="11">
        <v>0</v>
      </c>
      <c r="CW80" s="44">
        <v>0</v>
      </c>
      <c r="CX80" s="43">
        <v>2315.6</v>
      </c>
      <c r="CY80" s="11">
        <v>22979.61</v>
      </c>
      <c r="CZ80" s="44">
        <f t="shared" si="55"/>
        <v>9923.8253584384183</v>
      </c>
      <c r="DA80" s="43">
        <v>1401</v>
      </c>
      <c r="DB80" s="11">
        <v>8212.39</v>
      </c>
      <c r="DC80" s="44">
        <f t="shared" si="56"/>
        <v>5861.8058529621694</v>
      </c>
      <c r="DD80" s="6">
        <f t="shared" si="57"/>
        <v>3855.6079999999997</v>
      </c>
      <c r="DE80" s="14">
        <f t="shared" si="58"/>
        <v>32185.280000000002</v>
      </c>
    </row>
    <row r="81" spans="1:109" x14ac:dyDescent="0.25">
      <c r="A81" s="56">
        <v>2014</v>
      </c>
      <c r="B81" s="72" t="s">
        <v>15</v>
      </c>
      <c r="C81" s="43">
        <v>8.0000000000000002E-3</v>
      </c>
      <c r="D81" s="11">
        <v>0.26</v>
      </c>
      <c r="E81" s="44">
        <f t="shared" ref="E81" si="70">D81/C81*1000</f>
        <v>32500</v>
      </c>
      <c r="F81" s="43">
        <v>0</v>
      </c>
      <c r="G81" s="11">
        <v>0</v>
      </c>
      <c r="H81" s="44">
        <v>0</v>
      </c>
      <c r="I81" s="43">
        <v>0</v>
      </c>
      <c r="J81" s="11">
        <v>0</v>
      </c>
      <c r="K81" s="44">
        <v>0</v>
      </c>
      <c r="L81" s="43">
        <v>0</v>
      </c>
      <c r="M81" s="11">
        <v>0</v>
      </c>
      <c r="N81" s="44">
        <v>0</v>
      </c>
      <c r="O81" s="43">
        <v>0</v>
      </c>
      <c r="P81" s="11">
        <v>0</v>
      </c>
      <c r="Q81" s="44">
        <v>0</v>
      </c>
      <c r="R81" s="43">
        <v>0</v>
      </c>
      <c r="S81" s="11">
        <v>0</v>
      </c>
      <c r="T81" s="44">
        <v>0</v>
      </c>
      <c r="U81" s="43">
        <v>0</v>
      </c>
      <c r="V81" s="11">
        <v>0</v>
      </c>
      <c r="W81" s="44">
        <v>0</v>
      </c>
      <c r="X81" s="50">
        <v>0</v>
      </c>
      <c r="Y81" s="4">
        <v>0</v>
      </c>
      <c r="Z81" s="51">
        <v>0</v>
      </c>
      <c r="AA81" s="50">
        <v>0</v>
      </c>
      <c r="AB81" s="4">
        <v>0</v>
      </c>
      <c r="AC81" s="51">
        <v>0</v>
      </c>
      <c r="AD81" s="43">
        <v>0</v>
      </c>
      <c r="AE81" s="11">
        <v>0</v>
      </c>
      <c r="AF81" s="44">
        <v>0</v>
      </c>
      <c r="AG81" s="43">
        <v>0</v>
      </c>
      <c r="AH81" s="11">
        <v>0</v>
      </c>
      <c r="AI81" s="44">
        <v>0</v>
      </c>
      <c r="AJ81" s="43">
        <v>0</v>
      </c>
      <c r="AK81" s="11">
        <v>0</v>
      </c>
      <c r="AL81" s="44">
        <v>0</v>
      </c>
      <c r="AM81" s="43">
        <v>0</v>
      </c>
      <c r="AN81" s="11">
        <v>0</v>
      </c>
      <c r="AO81" s="44">
        <v>0</v>
      </c>
      <c r="AP81" s="43">
        <v>0</v>
      </c>
      <c r="AQ81" s="11">
        <v>0</v>
      </c>
      <c r="AR81" s="44">
        <v>0</v>
      </c>
      <c r="AS81" s="43">
        <v>0</v>
      </c>
      <c r="AT81" s="11">
        <v>0</v>
      </c>
      <c r="AU81" s="44">
        <v>0</v>
      </c>
      <c r="AV81" s="43">
        <v>0</v>
      </c>
      <c r="AW81" s="11">
        <v>0</v>
      </c>
      <c r="AX81" s="44">
        <v>0</v>
      </c>
      <c r="AY81" s="43">
        <v>0</v>
      </c>
      <c r="AZ81" s="11">
        <v>0</v>
      </c>
      <c r="BA81" s="44">
        <v>0</v>
      </c>
      <c r="BB81" s="43">
        <v>0</v>
      </c>
      <c r="BC81" s="11">
        <v>0</v>
      </c>
      <c r="BD81" s="44">
        <v>0</v>
      </c>
      <c r="BE81" s="50">
        <v>0</v>
      </c>
      <c r="BF81" s="4">
        <v>0</v>
      </c>
      <c r="BG81" s="51">
        <f t="shared" si="53"/>
        <v>0</v>
      </c>
      <c r="BH81" s="50">
        <v>0</v>
      </c>
      <c r="BI81" s="4">
        <v>0</v>
      </c>
      <c r="BJ81" s="51">
        <v>0</v>
      </c>
      <c r="BK81" s="43">
        <v>0</v>
      </c>
      <c r="BL81" s="11">
        <v>0</v>
      </c>
      <c r="BM81" s="44">
        <v>0</v>
      </c>
      <c r="BN81" s="43">
        <v>0</v>
      </c>
      <c r="BO81" s="11">
        <v>0</v>
      </c>
      <c r="BP81" s="44">
        <v>0</v>
      </c>
      <c r="BQ81" s="43">
        <v>204</v>
      </c>
      <c r="BR81" s="11">
        <v>1532.04</v>
      </c>
      <c r="BS81" s="44">
        <f t="shared" si="66"/>
        <v>7510</v>
      </c>
      <c r="BT81" s="43">
        <v>0</v>
      </c>
      <c r="BU81" s="11">
        <v>0</v>
      </c>
      <c r="BV81" s="44">
        <v>0</v>
      </c>
      <c r="BW81" s="43">
        <v>0</v>
      </c>
      <c r="BX81" s="11">
        <v>0</v>
      </c>
      <c r="BY81" s="44">
        <v>0</v>
      </c>
      <c r="BZ81" s="43">
        <v>0</v>
      </c>
      <c r="CA81" s="11">
        <v>0</v>
      </c>
      <c r="CB81" s="44">
        <v>0</v>
      </c>
      <c r="CC81" s="43">
        <v>0</v>
      </c>
      <c r="CD81" s="11">
        <v>0</v>
      </c>
      <c r="CE81" s="44">
        <v>0</v>
      </c>
      <c r="CF81" s="43">
        <v>0</v>
      </c>
      <c r="CG81" s="11">
        <v>0</v>
      </c>
      <c r="CH81" s="44">
        <v>0</v>
      </c>
      <c r="CI81" s="43">
        <v>0</v>
      </c>
      <c r="CJ81" s="11">
        <v>0</v>
      </c>
      <c r="CK81" s="44">
        <v>0</v>
      </c>
      <c r="CL81" s="43">
        <v>0</v>
      </c>
      <c r="CM81" s="11">
        <v>0</v>
      </c>
      <c r="CN81" s="44">
        <v>0</v>
      </c>
      <c r="CO81" s="43">
        <v>0</v>
      </c>
      <c r="CP81" s="11">
        <v>0</v>
      </c>
      <c r="CQ81" s="44">
        <v>0</v>
      </c>
      <c r="CR81" s="43">
        <v>0</v>
      </c>
      <c r="CS81" s="11">
        <v>0</v>
      </c>
      <c r="CT81" s="44">
        <v>0</v>
      </c>
      <c r="CU81" s="43">
        <v>0</v>
      </c>
      <c r="CV81" s="11">
        <v>0</v>
      </c>
      <c r="CW81" s="44">
        <v>0</v>
      </c>
      <c r="CX81" s="43">
        <v>274.06</v>
      </c>
      <c r="CY81" s="11">
        <v>1600.18</v>
      </c>
      <c r="CZ81" s="44">
        <f t="shared" si="55"/>
        <v>5838.7944245785602</v>
      </c>
      <c r="DA81" s="43">
        <v>724.95</v>
      </c>
      <c r="DB81" s="11">
        <v>4023.5</v>
      </c>
      <c r="DC81" s="44">
        <f t="shared" si="56"/>
        <v>5550.0379336505966</v>
      </c>
      <c r="DD81" s="6">
        <f t="shared" si="57"/>
        <v>1203.018</v>
      </c>
      <c r="DE81" s="14">
        <f t="shared" si="58"/>
        <v>7155.9800000000005</v>
      </c>
    </row>
    <row r="82" spans="1:109" x14ac:dyDescent="0.25">
      <c r="A82" s="56">
        <v>2014</v>
      </c>
      <c r="B82" s="72" t="s">
        <v>16</v>
      </c>
      <c r="C82" s="43">
        <v>0</v>
      </c>
      <c r="D82" s="11">
        <v>0</v>
      </c>
      <c r="E82" s="44">
        <v>0</v>
      </c>
      <c r="F82" s="43">
        <v>0</v>
      </c>
      <c r="G82" s="11">
        <v>0</v>
      </c>
      <c r="H82" s="44">
        <v>0</v>
      </c>
      <c r="I82" s="43">
        <v>0</v>
      </c>
      <c r="J82" s="11">
        <v>0</v>
      </c>
      <c r="K82" s="44">
        <v>0</v>
      </c>
      <c r="L82" s="43">
        <v>0</v>
      </c>
      <c r="M82" s="11">
        <v>0</v>
      </c>
      <c r="N82" s="44">
        <v>0</v>
      </c>
      <c r="O82" s="43">
        <v>0</v>
      </c>
      <c r="P82" s="11">
        <v>0</v>
      </c>
      <c r="Q82" s="44">
        <v>0</v>
      </c>
      <c r="R82" s="43">
        <v>0</v>
      </c>
      <c r="S82" s="11">
        <v>0</v>
      </c>
      <c r="T82" s="44">
        <v>0</v>
      </c>
      <c r="U82" s="43">
        <v>0</v>
      </c>
      <c r="V82" s="11">
        <v>0</v>
      </c>
      <c r="W82" s="44">
        <v>0</v>
      </c>
      <c r="X82" s="43">
        <v>0</v>
      </c>
      <c r="Y82" s="11">
        <v>0</v>
      </c>
      <c r="Z82" s="44">
        <v>0</v>
      </c>
      <c r="AA82" s="43">
        <v>0</v>
      </c>
      <c r="AB82" s="11">
        <v>0</v>
      </c>
      <c r="AC82" s="44">
        <v>0</v>
      </c>
      <c r="AD82" s="43">
        <v>0</v>
      </c>
      <c r="AE82" s="11">
        <v>0</v>
      </c>
      <c r="AF82" s="44">
        <v>0</v>
      </c>
      <c r="AG82" s="43">
        <v>0</v>
      </c>
      <c r="AH82" s="11">
        <v>0</v>
      </c>
      <c r="AI82" s="44">
        <v>0</v>
      </c>
      <c r="AJ82" s="43">
        <v>0</v>
      </c>
      <c r="AK82" s="11">
        <v>0</v>
      </c>
      <c r="AL82" s="44">
        <v>0</v>
      </c>
      <c r="AM82" s="43">
        <v>0</v>
      </c>
      <c r="AN82" s="11">
        <v>0</v>
      </c>
      <c r="AO82" s="44">
        <v>0</v>
      </c>
      <c r="AP82" s="43">
        <v>0</v>
      </c>
      <c r="AQ82" s="11">
        <v>0</v>
      </c>
      <c r="AR82" s="44">
        <v>0</v>
      </c>
      <c r="AS82" s="43">
        <v>0</v>
      </c>
      <c r="AT82" s="11">
        <v>0</v>
      </c>
      <c r="AU82" s="44">
        <v>0</v>
      </c>
      <c r="AV82" s="43">
        <v>0</v>
      </c>
      <c r="AW82" s="11">
        <v>0</v>
      </c>
      <c r="AX82" s="44">
        <v>0</v>
      </c>
      <c r="AY82" s="43">
        <v>0</v>
      </c>
      <c r="AZ82" s="11">
        <v>0</v>
      </c>
      <c r="BA82" s="44">
        <v>0</v>
      </c>
      <c r="BB82" s="43">
        <v>0</v>
      </c>
      <c r="BC82" s="11">
        <v>0</v>
      </c>
      <c r="BD82" s="44">
        <v>0</v>
      </c>
      <c r="BE82" s="50">
        <v>0</v>
      </c>
      <c r="BF82" s="4">
        <v>0</v>
      </c>
      <c r="BG82" s="51">
        <f t="shared" si="53"/>
        <v>0</v>
      </c>
      <c r="BH82" s="50">
        <v>0</v>
      </c>
      <c r="BI82" s="4">
        <v>0</v>
      </c>
      <c r="BJ82" s="51">
        <v>0</v>
      </c>
      <c r="BK82" s="43">
        <v>0</v>
      </c>
      <c r="BL82" s="11">
        <v>0</v>
      </c>
      <c r="BM82" s="44">
        <v>0</v>
      </c>
      <c r="BN82" s="43">
        <v>6.79</v>
      </c>
      <c r="BO82" s="11">
        <v>62.66</v>
      </c>
      <c r="BP82" s="44">
        <f t="shared" ref="BP82" si="71">BO82/BN82*1000</f>
        <v>9228.2768777614128</v>
      </c>
      <c r="BQ82" s="43">
        <v>34</v>
      </c>
      <c r="BR82" s="11">
        <v>256.7</v>
      </c>
      <c r="BS82" s="44">
        <f t="shared" si="66"/>
        <v>7550</v>
      </c>
      <c r="BT82" s="43">
        <v>0</v>
      </c>
      <c r="BU82" s="11">
        <v>0</v>
      </c>
      <c r="BV82" s="44">
        <v>0</v>
      </c>
      <c r="BW82" s="43">
        <v>0</v>
      </c>
      <c r="BX82" s="11">
        <v>0</v>
      </c>
      <c r="BY82" s="44">
        <v>0</v>
      </c>
      <c r="BZ82" s="43">
        <v>0</v>
      </c>
      <c r="CA82" s="11">
        <v>0</v>
      </c>
      <c r="CB82" s="44">
        <v>0</v>
      </c>
      <c r="CC82" s="43">
        <v>0</v>
      </c>
      <c r="CD82" s="11">
        <v>0</v>
      </c>
      <c r="CE82" s="44">
        <v>0</v>
      </c>
      <c r="CF82" s="43">
        <v>0</v>
      </c>
      <c r="CG82" s="11">
        <v>0</v>
      </c>
      <c r="CH82" s="44">
        <v>0</v>
      </c>
      <c r="CI82" s="43">
        <v>0</v>
      </c>
      <c r="CJ82" s="11">
        <v>0</v>
      </c>
      <c r="CK82" s="44">
        <v>0</v>
      </c>
      <c r="CL82" s="43">
        <v>0</v>
      </c>
      <c r="CM82" s="11">
        <v>0</v>
      </c>
      <c r="CN82" s="44">
        <v>0</v>
      </c>
      <c r="CO82" s="43">
        <v>0</v>
      </c>
      <c r="CP82" s="11">
        <v>0</v>
      </c>
      <c r="CQ82" s="44">
        <v>0</v>
      </c>
      <c r="CR82" s="43">
        <v>0</v>
      </c>
      <c r="CS82" s="11">
        <v>0</v>
      </c>
      <c r="CT82" s="44">
        <v>0</v>
      </c>
      <c r="CU82" s="43">
        <v>0</v>
      </c>
      <c r="CV82" s="11">
        <v>0</v>
      </c>
      <c r="CW82" s="44">
        <v>0</v>
      </c>
      <c r="CX82" s="43">
        <v>331</v>
      </c>
      <c r="CY82" s="11">
        <v>2074.12</v>
      </c>
      <c r="CZ82" s="44">
        <f t="shared" si="55"/>
        <v>6266.2235649546819</v>
      </c>
      <c r="DA82" s="43">
        <v>0</v>
      </c>
      <c r="DB82" s="11">
        <v>0</v>
      </c>
      <c r="DC82" s="44">
        <v>0</v>
      </c>
      <c r="DD82" s="6">
        <f t="shared" si="57"/>
        <v>371.79</v>
      </c>
      <c r="DE82" s="14">
        <f t="shared" si="58"/>
        <v>2393.4799999999996</v>
      </c>
    </row>
    <row r="83" spans="1:109" ht="15.75" thickBot="1" x14ac:dyDescent="0.3">
      <c r="A83" s="73"/>
      <c r="B83" s="74" t="s">
        <v>17</v>
      </c>
      <c r="C83" s="65">
        <f>SUM(C71:C82)</f>
        <v>8.0000000000000002E-3</v>
      </c>
      <c r="D83" s="38">
        <f>SUM(D71:D82)</f>
        <v>0.26</v>
      </c>
      <c r="E83" s="66"/>
      <c r="F83" s="65">
        <f>SUM(F71:F82)</f>
        <v>0</v>
      </c>
      <c r="G83" s="38">
        <f>SUM(G71:G82)</f>
        <v>0</v>
      </c>
      <c r="H83" s="66"/>
      <c r="I83" s="65">
        <f>SUM(I71:I82)</f>
        <v>0</v>
      </c>
      <c r="J83" s="38">
        <f>SUM(J71:J82)</f>
        <v>0</v>
      </c>
      <c r="K83" s="66"/>
      <c r="L83" s="65">
        <f>SUM(L71:L82)</f>
        <v>33.003999999999998</v>
      </c>
      <c r="M83" s="38">
        <f>SUM(M71:M82)</f>
        <v>213.45</v>
      </c>
      <c r="N83" s="66"/>
      <c r="O83" s="65">
        <f>SUM(O71:O82)</f>
        <v>33.003999999999998</v>
      </c>
      <c r="P83" s="38">
        <f>SUM(P71:P82)</f>
        <v>213.45</v>
      </c>
      <c r="Q83" s="66"/>
      <c r="R83" s="65">
        <f>SUM(R71:R82)</f>
        <v>0</v>
      </c>
      <c r="S83" s="38">
        <f>SUM(S71:S82)</f>
        <v>0</v>
      </c>
      <c r="T83" s="66"/>
      <c r="U83" s="65">
        <f>SUM(U71:U82)</f>
        <v>0</v>
      </c>
      <c r="V83" s="38">
        <f>SUM(V71:V82)</f>
        <v>0</v>
      </c>
      <c r="W83" s="66"/>
      <c r="X83" s="65">
        <f>SUM(X71:X82)</f>
        <v>0</v>
      </c>
      <c r="Y83" s="38">
        <f>SUM(Y71:Y82)</f>
        <v>0</v>
      </c>
      <c r="Z83" s="66"/>
      <c r="AA83" s="65">
        <f>SUM(AA71:AA82)</f>
        <v>0</v>
      </c>
      <c r="AB83" s="38">
        <f>SUM(AB71:AB82)</f>
        <v>0</v>
      </c>
      <c r="AC83" s="66"/>
      <c r="AD83" s="65">
        <f>SUM(AD71:AD82)</f>
        <v>9.0079999999999991</v>
      </c>
      <c r="AE83" s="38">
        <f>SUM(AE71:AE82)</f>
        <v>93.39</v>
      </c>
      <c r="AF83" s="66"/>
      <c r="AG83" s="65">
        <f>SUM(AG71:AG82)</f>
        <v>0</v>
      </c>
      <c r="AH83" s="38">
        <f>SUM(AH71:AH82)</f>
        <v>0</v>
      </c>
      <c r="AI83" s="66"/>
      <c r="AJ83" s="65">
        <f>SUM(AJ71:AJ82)</f>
        <v>0</v>
      </c>
      <c r="AK83" s="38">
        <f>SUM(AK71:AK82)</f>
        <v>0</v>
      </c>
      <c r="AL83" s="66"/>
      <c r="AM83" s="65">
        <f>SUM(AM71:AM82)</f>
        <v>0</v>
      </c>
      <c r="AN83" s="38">
        <f>SUM(AN71:AN82)</f>
        <v>0</v>
      </c>
      <c r="AO83" s="66"/>
      <c r="AP83" s="65">
        <f>SUM(AP71:AP82)</f>
        <v>0</v>
      </c>
      <c r="AQ83" s="38">
        <f>SUM(AQ71:AQ82)</f>
        <v>0</v>
      </c>
      <c r="AR83" s="66"/>
      <c r="AS83" s="65">
        <f>SUM(AS71:AS82)</f>
        <v>0</v>
      </c>
      <c r="AT83" s="38">
        <f>SUM(AT71:AT82)</f>
        <v>0</v>
      </c>
      <c r="AU83" s="66"/>
      <c r="AV83" s="65">
        <f>SUM(AV71:AV82)</f>
        <v>0.05</v>
      </c>
      <c r="AW83" s="38">
        <f>SUM(AW71:AW82)</f>
        <v>1.08</v>
      </c>
      <c r="AX83" s="66"/>
      <c r="AY83" s="65">
        <f>SUM(AY71:AY82)</f>
        <v>0</v>
      </c>
      <c r="AZ83" s="38">
        <f>SUM(AZ71:AZ82)</f>
        <v>0</v>
      </c>
      <c r="BA83" s="66"/>
      <c r="BB83" s="65">
        <f>SUM(BB71:BB82)</f>
        <v>474.8</v>
      </c>
      <c r="BC83" s="38">
        <f>SUM(BC71:BC82)</f>
        <v>2579.7799999999997</v>
      </c>
      <c r="BD83" s="66"/>
      <c r="BE83" s="65">
        <f t="shared" ref="BE83:BF83" si="72">SUM(BE71:BE82)</f>
        <v>0</v>
      </c>
      <c r="BF83" s="38">
        <f t="shared" si="72"/>
        <v>0</v>
      </c>
      <c r="BG83" s="66"/>
      <c r="BH83" s="65">
        <f>SUM(BH71:BH82)</f>
        <v>0</v>
      </c>
      <c r="BI83" s="38">
        <f>SUM(BI71:BI82)</f>
        <v>0</v>
      </c>
      <c r="BJ83" s="66"/>
      <c r="BK83" s="65">
        <f>SUM(BK71:BK82)</f>
        <v>16</v>
      </c>
      <c r="BL83" s="38">
        <f>SUM(BL71:BL82)</f>
        <v>216.5</v>
      </c>
      <c r="BM83" s="66"/>
      <c r="BN83" s="65">
        <f>SUM(BN71:BN82)</f>
        <v>54.79</v>
      </c>
      <c r="BO83" s="38">
        <f>SUM(BO71:BO82)</f>
        <v>400.14</v>
      </c>
      <c r="BP83" s="66"/>
      <c r="BQ83" s="65">
        <f>SUM(BQ71:BQ82)</f>
        <v>771.10299999999995</v>
      </c>
      <c r="BR83" s="38">
        <f>SUM(BR71:BR82)</f>
        <v>5291.25</v>
      </c>
      <c r="BS83" s="66"/>
      <c r="BT83" s="65">
        <f>SUM(BT71:BT82)</f>
        <v>0</v>
      </c>
      <c r="BU83" s="38">
        <f>SUM(BU71:BU82)</f>
        <v>0</v>
      </c>
      <c r="BV83" s="66"/>
      <c r="BW83" s="65">
        <f>SUM(BW71:BW82)</f>
        <v>0</v>
      </c>
      <c r="BX83" s="38">
        <f>SUM(BX71:BX82)</f>
        <v>0</v>
      </c>
      <c r="BY83" s="66"/>
      <c r="BZ83" s="65">
        <f>SUM(BZ71:BZ82)</f>
        <v>0</v>
      </c>
      <c r="CA83" s="38">
        <f>SUM(CA71:CA82)</f>
        <v>0</v>
      </c>
      <c r="CB83" s="66"/>
      <c r="CC83" s="65">
        <f>SUM(CC71:CC82)</f>
        <v>0</v>
      </c>
      <c r="CD83" s="38">
        <f>SUM(CD71:CD82)</f>
        <v>0</v>
      </c>
      <c r="CE83" s="66"/>
      <c r="CF83" s="65">
        <v>0</v>
      </c>
      <c r="CG83" s="38">
        <v>0</v>
      </c>
      <c r="CH83" s="66"/>
      <c r="CI83" s="65">
        <f>SUM(CI71:CI82)</f>
        <v>0</v>
      </c>
      <c r="CJ83" s="38">
        <f>SUM(CJ71:CJ82)</f>
        <v>0</v>
      </c>
      <c r="CK83" s="66"/>
      <c r="CL83" s="65">
        <f>SUM(CL71:CL82)</f>
        <v>0</v>
      </c>
      <c r="CM83" s="38">
        <f>SUM(CM71:CM82)</f>
        <v>0</v>
      </c>
      <c r="CN83" s="66"/>
      <c r="CO83" s="65">
        <f>SUM(CO71:CO82)</f>
        <v>0</v>
      </c>
      <c r="CP83" s="38">
        <f>SUM(CP71:CP82)</f>
        <v>0</v>
      </c>
      <c r="CQ83" s="66"/>
      <c r="CR83" s="65">
        <f>SUM(CR71:CR82)</f>
        <v>253.35</v>
      </c>
      <c r="CS83" s="38">
        <f>SUM(CS71:CS82)</f>
        <v>2720.31</v>
      </c>
      <c r="CT83" s="66"/>
      <c r="CU83" s="65">
        <f>SUM(CU71:CU82)</f>
        <v>0</v>
      </c>
      <c r="CV83" s="38">
        <f>SUM(CV71:CV82)</f>
        <v>0</v>
      </c>
      <c r="CW83" s="66"/>
      <c r="CX83" s="65">
        <f>SUM(CX71:CX82)</f>
        <v>28747.996000000003</v>
      </c>
      <c r="CY83" s="38">
        <f>SUM(CY71:CY82)</f>
        <v>177934.99</v>
      </c>
      <c r="CZ83" s="66"/>
      <c r="DA83" s="65">
        <f>SUM(DA71:DA82)</f>
        <v>18418.940999999999</v>
      </c>
      <c r="DB83" s="38">
        <f>SUM(DB71:DB82)</f>
        <v>111414.70999999999</v>
      </c>
      <c r="DC83" s="66"/>
      <c r="DD83" s="39">
        <f t="shared" si="57"/>
        <v>48779.050000000017</v>
      </c>
      <c r="DE83" s="40">
        <f t="shared" si="58"/>
        <v>300865.86000000004</v>
      </c>
    </row>
    <row r="84" spans="1:109" x14ac:dyDescent="0.25">
      <c r="A84" s="56">
        <v>2015</v>
      </c>
      <c r="B84" s="72" t="s">
        <v>5</v>
      </c>
      <c r="C84" s="43">
        <v>0</v>
      </c>
      <c r="D84" s="11">
        <v>0</v>
      </c>
      <c r="E84" s="44">
        <v>0</v>
      </c>
      <c r="F84" s="43">
        <v>0</v>
      </c>
      <c r="G84" s="11">
        <v>0</v>
      </c>
      <c r="H84" s="44">
        <v>0</v>
      </c>
      <c r="I84" s="43">
        <v>0</v>
      </c>
      <c r="J84" s="11">
        <v>0</v>
      </c>
      <c r="K84" s="44">
        <v>0</v>
      </c>
      <c r="L84" s="43">
        <v>2</v>
      </c>
      <c r="M84" s="11">
        <v>24.64</v>
      </c>
      <c r="N84" s="44">
        <f t="shared" ref="N84" si="73">M84/L84*1000</f>
        <v>12320</v>
      </c>
      <c r="O84" s="43">
        <v>2</v>
      </c>
      <c r="P84" s="11">
        <v>24.64</v>
      </c>
      <c r="Q84" s="44">
        <f t="shared" ref="Q84:Q95" si="74">P84/O84*1000</f>
        <v>12320</v>
      </c>
      <c r="R84" s="48">
        <v>0</v>
      </c>
      <c r="S84" s="20">
        <v>0</v>
      </c>
      <c r="T84" s="51">
        <v>0</v>
      </c>
      <c r="U84" s="43">
        <v>0</v>
      </c>
      <c r="V84" s="11">
        <v>0</v>
      </c>
      <c r="W84" s="44">
        <v>0</v>
      </c>
      <c r="X84" s="43">
        <v>0</v>
      </c>
      <c r="Y84" s="11">
        <v>0</v>
      </c>
      <c r="Z84" s="44">
        <v>0</v>
      </c>
      <c r="AA84" s="43">
        <v>0</v>
      </c>
      <c r="AB84" s="11">
        <v>0</v>
      </c>
      <c r="AC84" s="44">
        <v>0</v>
      </c>
      <c r="AD84" s="43">
        <v>0</v>
      </c>
      <c r="AE84" s="11">
        <v>0</v>
      </c>
      <c r="AF84" s="44">
        <v>0</v>
      </c>
      <c r="AG84" s="43">
        <v>0</v>
      </c>
      <c r="AH84" s="11">
        <v>0</v>
      </c>
      <c r="AI84" s="44">
        <v>0</v>
      </c>
      <c r="AJ84" s="43">
        <v>0</v>
      </c>
      <c r="AK84" s="11">
        <v>0</v>
      </c>
      <c r="AL84" s="44">
        <v>0</v>
      </c>
      <c r="AM84" s="43">
        <v>0</v>
      </c>
      <c r="AN84" s="11">
        <v>0</v>
      </c>
      <c r="AO84" s="44">
        <v>0</v>
      </c>
      <c r="AP84" s="43">
        <v>0</v>
      </c>
      <c r="AQ84" s="11">
        <v>0</v>
      </c>
      <c r="AR84" s="44">
        <v>0</v>
      </c>
      <c r="AS84" s="43">
        <v>0</v>
      </c>
      <c r="AT84" s="11">
        <v>0</v>
      </c>
      <c r="AU84" s="44">
        <v>0</v>
      </c>
      <c r="AV84" s="43">
        <v>0</v>
      </c>
      <c r="AW84" s="11">
        <v>0</v>
      </c>
      <c r="AX84" s="44">
        <v>0</v>
      </c>
      <c r="AY84" s="43">
        <v>0</v>
      </c>
      <c r="AZ84" s="11">
        <v>0</v>
      </c>
      <c r="BA84" s="44">
        <v>0</v>
      </c>
      <c r="BB84" s="43">
        <v>0</v>
      </c>
      <c r="BC84" s="11">
        <v>0</v>
      </c>
      <c r="BD84" s="44">
        <v>0</v>
      </c>
      <c r="BE84" s="43">
        <v>0</v>
      </c>
      <c r="BF84" s="11">
        <v>0</v>
      </c>
      <c r="BG84" s="44">
        <f t="shared" ref="BG84:BG95" si="75">IF(BE84=0,0,BF84/BE84*1000)</f>
        <v>0</v>
      </c>
      <c r="BH84" s="43">
        <v>0</v>
      </c>
      <c r="BI84" s="11">
        <v>0</v>
      </c>
      <c r="BJ84" s="44">
        <v>0</v>
      </c>
      <c r="BK84" s="43">
        <v>0</v>
      </c>
      <c r="BL84" s="11">
        <v>0</v>
      </c>
      <c r="BM84" s="44">
        <v>0</v>
      </c>
      <c r="BN84" s="43">
        <v>0</v>
      </c>
      <c r="BO84" s="11">
        <v>0</v>
      </c>
      <c r="BP84" s="44">
        <v>0</v>
      </c>
      <c r="BQ84" s="43">
        <v>5.0000000000000001E-3</v>
      </c>
      <c r="BR84" s="11">
        <v>0.48</v>
      </c>
      <c r="BS84" s="44">
        <f t="shared" ref="BS84:BS95" si="76">BR84/BQ84*1000</f>
        <v>96000</v>
      </c>
      <c r="BT84" s="43">
        <v>0</v>
      </c>
      <c r="BU84" s="11">
        <v>0</v>
      </c>
      <c r="BV84" s="44">
        <v>0</v>
      </c>
      <c r="BW84" s="43">
        <v>0</v>
      </c>
      <c r="BX84" s="11">
        <v>0</v>
      </c>
      <c r="BY84" s="44">
        <v>0</v>
      </c>
      <c r="BZ84" s="43">
        <v>0</v>
      </c>
      <c r="CA84" s="11">
        <v>0</v>
      </c>
      <c r="CB84" s="44">
        <v>0</v>
      </c>
      <c r="CC84" s="43">
        <v>0</v>
      </c>
      <c r="CD84" s="11">
        <v>0</v>
      </c>
      <c r="CE84" s="44">
        <v>0</v>
      </c>
      <c r="CF84" s="43">
        <v>0</v>
      </c>
      <c r="CG84" s="11">
        <v>0</v>
      </c>
      <c r="CH84" s="44">
        <v>0</v>
      </c>
      <c r="CI84" s="43">
        <v>0</v>
      </c>
      <c r="CJ84" s="11">
        <v>0</v>
      </c>
      <c r="CK84" s="44">
        <v>0</v>
      </c>
      <c r="CL84" s="43">
        <v>0</v>
      </c>
      <c r="CM84" s="11">
        <v>0</v>
      </c>
      <c r="CN84" s="44">
        <v>0</v>
      </c>
      <c r="CO84" s="43">
        <v>0</v>
      </c>
      <c r="CP84" s="11">
        <v>0</v>
      </c>
      <c r="CQ84" s="44">
        <v>0</v>
      </c>
      <c r="CR84" s="43">
        <v>0</v>
      </c>
      <c r="CS84" s="11">
        <v>0</v>
      </c>
      <c r="CT84" s="44">
        <v>0</v>
      </c>
      <c r="CU84" s="43">
        <v>0</v>
      </c>
      <c r="CV84" s="11">
        <v>0</v>
      </c>
      <c r="CW84" s="44">
        <v>0</v>
      </c>
      <c r="CX84" s="43">
        <v>1425</v>
      </c>
      <c r="CY84" s="11">
        <v>9769.26</v>
      </c>
      <c r="CZ84" s="44">
        <f t="shared" ref="CZ84:CZ95" si="77">CY84/CX84*1000</f>
        <v>6855.621052631579</v>
      </c>
      <c r="DA84" s="43">
        <v>810.9</v>
      </c>
      <c r="DB84" s="11">
        <v>5180.38</v>
      </c>
      <c r="DC84" s="44">
        <f t="shared" ref="DC84:DC95" si="78">DB84/DA84*1000</f>
        <v>6388.4326057467015</v>
      </c>
      <c r="DD84" s="6">
        <f t="shared" ref="DD84:DD96" si="79">SUM(DA84,CX84,CU84,CR84,CC84,BW84,BN84,BK84,BB84,AY84,AS84,AD84,U84,I84,F84,C84,BQ84+O84)+AV84+CI84+CO84</f>
        <v>2237.9050000000002</v>
      </c>
      <c r="DE84" s="14">
        <f t="shared" ref="DE84:DE96" si="80">SUM(DB84,CY84,CV84,CS84,CD84,BX84,BO84,BL84,BC84,AZ84,AT84,AE84,V84,J84,G84,D84,BR84+P84)+AW84+CJ84+CP84</f>
        <v>14974.76</v>
      </c>
    </row>
    <row r="85" spans="1:109" x14ac:dyDescent="0.25">
      <c r="A85" s="56">
        <v>2015</v>
      </c>
      <c r="B85" s="72" t="s">
        <v>6</v>
      </c>
      <c r="C85" s="43">
        <v>0</v>
      </c>
      <c r="D85" s="11">
        <v>0</v>
      </c>
      <c r="E85" s="44">
        <v>0</v>
      </c>
      <c r="F85" s="43">
        <v>0</v>
      </c>
      <c r="G85" s="11">
        <v>0</v>
      </c>
      <c r="H85" s="44">
        <v>0</v>
      </c>
      <c r="I85" s="43">
        <v>0</v>
      </c>
      <c r="J85" s="11">
        <v>0</v>
      </c>
      <c r="K85" s="44">
        <v>0</v>
      </c>
      <c r="L85" s="43">
        <v>0</v>
      </c>
      <c r="M85" s="11">
        <v>0</v>
      </c>
      <c r="N85" s="44">
        <v>0</v>
      </c>
      <c r="O85" s="43">
        <v>0</v>
      </c>
      <c r="P85" s="11">
        <v>0</v>
      </c>
      <c r="Q85" s="44">
        <v>0</v>
      </c>
      <c r="R85" s="48">
        <v>0</v>
      </c>
      <c r="S85" s="20">
        <v>0</v>
      </c>
      <c r="T85" s="51">
        <v>0</v>
      </c>
      <c r="U85" s="43">
        <v>0</v>
      </c>
      <c r="V85" s="11">
        <v>0</v>
      </c>
      <c r="W85" s="44">
        <v>0</v>
      </c>
      <c r="X85" s="50">
        <v>0</v>
      </c>
      <c r="Y85" s="4">
        <v>0</v>
      </c>
      <c r="Z85" s="51">
        <v>0</v>
      </c>
      <c r="AA85" s="50">
        <v>0</v>
      </c>
      <c r="AB85" s="4">
        <v>0</v>
      </c>
      <c r="AC85" s="51">
        <v>0</v>
      </c>
      <c r="AD85" s="43">
        <v>4.0000000000000001E-3</v>
      </c>
      <c r="AE85" s="11">
        <v>10.36</v>
      </c>
      <c r="AF85" s="44">
        <f t="shared" ref="AF85:AF89" si="81">AE85/AD85*1000</f>
        <v>2590000</v>
      </c>
      <c r="AG85" s="43">
        <v>0</v>
      </c>
      <c r="AH85" s="11">
        <v>0</v>
      </c>
      <c r="AI85" s="44">
        <v>0</v>
      </c>
      <c r="AJ85" s="43">
        <v>0</v>
      </c>
      <c r="AK85" s="11">
        <v>0</v>
      </c>
      <c r="AL85" s="44">
        <v>0</v>
      </c>
      <c r="AM85" s="43">
        <v>0</v>
      </c>
      <c r="AN85" s="11">
        <v>0</v>
      </c>
      <c r="AO85" s="44">
        <v>0</v>
      </c>
      <c r="AP85" s="43">
        <v>0</v>
      </c>
      <c r="AQ85" s="11">
        <v>0</v>
      </c>
      <c r="AR85" s="44">
        <v>0</v>
      </c>
      <c r="AS85" s="43">
        <v>0</v>
      </c>
      <c r="AT85" s="11">
        <v>0</v>
      </c>
      <c r="AU85" s="44">
        <v>0</v>
      </c>
      <c r="AV85" s="43">
        <v>0</v>
      </c>
      <c r="AW85" s="11">
        <v>0</v>
      </c>
      <c r="AX85" s="44">
        <v>0</v>
      </c>
      <c r="AY85" s="43">
        <v>0</v>
      </c>
      <c r="AZ85" s="11">
        <v>0</v>
      </c>
      <c r="BA85" s="44">
        <v>0</v>
      </c>
      <c r="BB85" s="43">
        <v>0</v>
      </c>
      <c r="BC85" s="11">
        <v>0</v>
      </c>
      <c r="BD85" s="44">
        <v>0</v>
      </c>
      <c r="BE85" s="43">
        <v>0</v>
      </c>
      <c r="BF85" s="11">
        <v>0</v>
      </c>
      <c r="BG85" s="44">
        <f t="shared" si="75"/>
        <v>0</v>
      </c>
      <c r="BH85" s="43">
        <v>0</v>
      </c>
      <c r="BI85" s="11">
        <v>0</v>
      </c>
      <c r="BJ85" s="44">
        <v>0</v>
      </c>
      <c r="BK85" s="43">
        <v>0</v>
      </c>
      <c r="BL85" s="11">
        <v>0</v>
      </c>
      <c r="BM85" s="44">
        <v>0</v>
      </c>
      <c r="BN85" s="43">
        <v>0</v>
      </c>
      <c r="BO85" s="11">
        <v>0</v>
      </c>
      <c r="BP85" s="44">
        <v>0</v>
      </c>
      <c r="BQ85" s="43">
        <v>0</v>
      </c>
      <c r="BR85" s="11">
        <v>0</v>
      </c>
      <c r="BS85" s="44">
        <v>0</v>
      </c>
      <c r="BT85" s="43">
        <v>0</v>
      </c>
      <c r="BU85" s="11">
        <v>0</v>
      </c>
      <c r="BV85" s="44">
        <v>0</v>
      </c>
      <c r="BW85" s="43">
        <v>0</v>
      </c>
      <c r="BX85" s="11">
        <v>0</v>
      </c>
      <c r="BY85" s="44">
        <v>0</v>
      </c>
      <c r="BZ85" s="43">
        <v>0</v>
      </c>
      <c r="CA85" s="11">
        <v>0</v>
      </c>
      <c r="CB85" s="44">
        <v>0</v>
      </c>
      <c r="CC85" s="43">
        <v>0</v>
      </c>
      <c r="CD85" s="11">
        <v>0</v>
      </c>
      <c r="CE85" s="44">
        <v>0</v>
      </c>
      <c r="CF85" s="43">
        <v>0</v>
      </c>
      <c r="CG85" s="11">
        <v>0</v>
      </c>
      <c r="CH85" s="44">
        <v>0</v>
      </c>
      <c r="CI85" s="43">
        <v>0</v>
      </c>
      <c r="CJ85" s="11">
        <v>0</v>
      </c>
      <c r="CK85" s="44">
        <v>0</v>
      </c>
      <c r="CL85" s="43">
        <v>0</v>
      </c>
      <c r="CM85" s="11">
        <v>0</v>
      </c>
      <c r="CN85" s="44">
        <v>0</v>
      </c>
      <c r="CO85" s="43">
        <v>69.760000000000005</v>
      </c>
      <c r="CP85" s="11">
        <v>423.79</v>
      </c>
      <c r="CQ85" s="44">
        <f t="shared" ref="CQ85:CQ93" si="82">CP85/CO85*1000</f>
        <v>6074.9713302752289</v>
      </c>
      <c r="CR85" s="43">
        <v>0</v>
      </c>
      <c r="CS85" s="11">
        <v>0</v>
      </c>
      <c r="CT85" s="44">
        <v>0</v>
      </c>
      <c r="CU85" s="43">
        <v>0</v>
      </c>
      <c r="CV85" s="11">
        <v>0</v>
      </c>
      <c r="CW85" s="44">
        <v>0</v>
      </c>
      <c r="CX85" s="43">
        <v>296</v>
      </c>
      <c r="CY85" s="11">
        <v>1513.77</v>
      </c>
      <c r="CZ85" s="44">
        <f t="shared" si="77"/>
        <v>5114.0878378378375</v>
      </c>
      <c r="DA85" s="43">
        <v>1386.6</v>
      </c>
      <c r="DB85" s="11">
        <v>9633.89</v>
      </c>
      <c r="DC85" s="44">
        <f t="shared" si="78"/>
        <v>6947.8508582143377</v>
      </c>
      <c r="DD85" s="6">
        <f t="shared" si="79"/>
        <v>1752.3639999999998</v>
      </c>
      <c r="DE85" s="14">
        <f t="shared" si="80"/>
        <v>11581.810000000001</v>
      </c>
    </row>
    <row r="86" spans="1:109" x14ac:dyDescent="0.25">
      <c r="A86" s="56">
        <v>2015</v>
      </c>
      <c r="B86" s="72" t="s">
        <v>7</v>
      </c>
      <c r="C86" s="43">
        <v>0</v>
      </c>
      <c r="D86" s="11">
        <v>0</v>
      </c>
      <c r="E86" s="44">
        <v>0</v>
      </c>
      <c r="F86" s="43">
        <v>0</v>
      </c>
      <c r="G86" s="11">
        <v>0</v>
      </c>
      <c r="H86" s="44">
        <v>0</v>
      </c>
      <c r="I86" s="43">
        <v>0</v>
      </c>
      <c r="J86" s="11">
        <v>0</v>
      </c>
      <c r="K86" s="44">
        <v>0</v>
      </c>
      <c r="L86" s="43">
        <v>0.36799999999999999</v>
      </c>
      <c r="M86" s="11">
        <v>8.4</v>
      </c>
      <c r="N86" s="44">
        <f t="shared" ref="N86" si="83">M86/L86*1000</f>
        <v>22826.086956521744</v>
      </c>
      <c r="O86" s="43">
        <v>0.36799999999999999</v>
      </c>
      <c r="P86" s="11">
        <v>8.4</v>
      </c>
      <c r="Q86" s="44">
        <f t="shared" si="74"/>
        <v>22826.086956521744</v>
      </c>
      <c r="R86" s="48">
        <v>0</v>
      </c>
      <c r="S86" s="20">
        <v>0</v>
      </c>
      <c r="T86" s="51">
        <v>0</v>
      </c>
      <c r="U86" s="43">
        <v>0</v>
      </c>
      <c r="V86" s="11">
        <v>0</v>
      </c>
      <c r="W86" s="44">
        <v>0</v>
      </c>
      <c r="X86" s="50">
        <v>0</v>
      </c>
      <c r="Y86" s="4">
        <v>0</v>
      </c>
      <c r="Z86" s="51">
        <v>0</v>
      </c>
      <c r="AA86" s="50">
        <v>0</v>
      </c>
      <c r="AB86" s="4">
        <v>0</v>
      </c>
      <c r="AC86" s="51">
        <v>0</v>
      </c>
      <c r="AD86" s="43">
        <v>0</v>
      </c>
      <c r="AE86" s="11">
        <v>0</v>
      </c>
      <c r="AF86" s="44">
        <v>0</v>
      </c>
      <c r="AG86" s="43">
        <v>0</v>
      </c>
      <c r="AH86" s="11">
        <v>0</v>
      </c>
      <c r="AI86" s="44">
        <v>0</v>
      </c>
      <c r="AJ86" s="43">
        <v>0</v>
      </c>
      <c r="AK86" s="11">
        <v>0</v>
      </c>
      <c r="AL86" s="44">
        <v>0</v>
      </c>
      <c r="AM86" s="43">
        <v>0</v>
      </c>
      <c r="AN86" s="11">
        <v>0</v>
      </c>
      <c r="AO86" s="44">
        <v>0</v>
      </c>
      <c r="AP86" s="43">
        <v>0</v>
      </c>
      <c r="AQ86" s="11">
        <v>0</v>
      </c>
      <c r="AR86" s="44">
        <v>0</v>
      </c>
      <c r="AS86" s="43">
        <v>0</v>
      </c>
      <c r="AT86" s="11">
        <v>0</v>
      </c>
      <c r="AU86" s="44">
        <v>0</v>
      </c>
      <c r="AV86" s="43">
        <v>0</v>
      </c>
      <c r="AW86" s="11">
        <v>0</v>
      </c>
      <c r="AX86" s="44">
        <v>0</v>
      </c>
      <c r="AY86" s="43">
        <v>0</v>
      </c>
      <c r="AZ86" s="11">
        <v>0</v>
      </c>
      <c r="BA86" s="44">
        <v>0</v>
      </c>
      <c r="BB86" s="43">
        <v>0</v>
      </c>
      <c r="BC86" s="11">
        <v>0</v>
      </c>
      <c r="BD86" s="44">
        <v>0</v>
      </c>
      <c r="BE86" s="43">
        <v>0</v>
      </c>
      <c r="BF86" s="11">
        <v>0</v>
      </c>
      <c r="BG86" s="44">
        <f t="shared" si="75"/>
        <v>0</v>
      </c>
      <c r="BH86" s="43">
        <v>0</v>
      </c>
      <c r="BI86" s="11">
        <v>0</v>
      </c>
      <c r="BJ86" s="44">
        <v>0</v>
      </c>
      <c r="BK86" s="43">
        <v>0</v>
      </c>
      <c r="BL86" s="11">
        <v>0</v>
      </c>
      <c r="BM86" s="44">
        <v>0</v>
      </c>
      <c r="BN86" s="43">
        <v>0</v>
      </c>
      <c r="BO86" s="11">
        <v>0</v>
      </c>
      <c r="BP86" s="44">
        <v>0</v>
      </c>
      <c r="BQ86" s="43">
        <v>134.19999999999999</v>
      </c>
      <c r="BR86" s="11">
        <v>1093.44</v>
      </c>
      <c r="BS86" s="44">
        <f t="shared" si="76"/>
        <v>8147.8390461997033</v>
      </c>
      <c r="BT86" s="43">
        <v>0</v>
      </c>
      <c r="BU86" s="11">
        <v>0</v>
      </c>
      <c r="BV86" s="44">
        <v>0</v>
      </c>
      <c r="BW86" s="43">
        <v>0</v>
      </c>
      <c r="BX86" s="11">
        <v>0</v>
      </c>
      <c r="BY86" s="44">
        <v>0</v>
      </c>
      <c r="BZ86" s="43">
        <v>0</v>
      </c>
      <c r="CA86" s="11">
        <v>0</v>
      </c>
      <c r="CB86" s="44">
        <v>0</v>
      </c>
      <c r="CC86" s="43">
        <v>0</v>
      </c>
      <c r="CD86" s="11">
        <v>0</v>
      </c>
      <c r="CE86" s="44">
        <v>0</v>
      </c>
      <c r="CF86" s="43">
        <v>0</v>
      </c>
      <c r="CG86" s="11">
        <v>0</v>
      </c>
      <c r="CH86" s="44">
        <v>0</v>
      </c>
      <c r="CI86" s="43">
        <v>0</v>
      </c>
      <c r="CJ86" s="11">
        <v>0</v>
      </c>
      <c r="CK86" s="44">
        <v>0</v>
      </c>
      <c r="CL86" s="43">
        <v>0</v>
      </c>
      <c r="CM86" s="11">
        <v>0</v>
      </c>
      <c r="CN86" s="44">
        <v>0</v>
      </c>
      <c r="CO86" s="43">
        <v>0</v>
      </c>
      <c r="CP86" s="11">
        <v>0</v>
      </c>
      <c r="CQ86" s="44">
        <v>0</v>
      </c>
      <c r="CR86" s="43">
        <v>0</v>
      </c>
      <c r="CS86" s="11">
        <v>0</v>
      </c>
      <c r="CT86" s="44">
        <v>0</v>
      </c>
      <c r="CU86" s="43">
        <v>0</v>
      </c>
      <c r="CV86" s="11">
        <v>0</v>
      </c>
      <c r="CW86" s="44">
        <v>0</v>
      </c>
      <c r="CX86" s="43">
        <v>5523</v>
      </c>
      <c r="CY86" s="11">
        <v>40321.18</v>
      </c>
      <c r="CZ86" s="44">
        <f t="shared" si="77"/>
        <v>7300.5938801376069</v>
      </c>
      <c r="DA86" s="43">
        <v>846.06</v>
      </c>
      <c r="DB86" s="11">
        <v>5411.98</v>
      </c>
      <c r="DC86" s="44">
        <f t="shared" si="78"/>
        <v>6396.6858142448527</v>
      </c>
      <c r="DD86" s="6">
        <f t="shared" si="79"/>
        <v>6503.6279999999997</v>
      </c>
      <c r="DE86" s="14">
        <f t="shared" si="80"/>
        <v>46835</v>
      </c>
    </row>
    <row r="87" spans="1:109" x14ac:dyDescent="0.25">
      <c r="A87" s="56">
        <v>2015</v>
      </c>
      <c r="B87" s="72" t="s">
        <v>8</v>
      </c>
      <c r="C87" s="43">
        <v>0</v>
      </c>
      <c r="D87" s="11">
        <v>0</v>
      </c>
      <c r="E87" s="44">
        <v>0</v>
      </c>
      <c r="F87" s="43">
        <v>0</v>
      </c>
      <c r="G87" s="11">
        <v>0</v>
      </c>
      <c r="H87" s="44">
        <v>0</v>
      </c>
      <c r="I87" s="43">
        <v>0</v>
      </c>
      <c r="J87" s="11">
        <v>0</v>
      </c>
      <c r="K87" s="44">
        <v>0</v>
      </c>
      <c r="L87" s="43">
        <v>0</v>
      </c>
      <c r="M87" s="11">
        <v>0</v>
      </c>
      <c r="N87" s="44">
        <v>0</v>
      </c>
      <c r="O87" s="43">
        <v>0</v>
      </c>
      <c r="P87" s="11">
        <v>0</v>
      </c>
      <c r="Q87" s="44">
        <v>0</v>
      </c>
      <c r="R87" s="48">
        <v>0</v>
      </c>
      <c r="S87" s="20">
        <v>0</v>
      </c>
      <c r="T87" s="51">
        <v>0</v>
      </c>
      <c r="U87" s="43">
        <v>33000</v>
      </c>
      <c r="V87" s="11">
        <v>177432.26</v>
      </c>
      <c r="W87" s="44">
        <f t="shared" ref="W87" si="84">V87/U87*1000</f>
        <v>5376.7351515151513</v>
      </c>
      <c r="X87" s="50">
        <v>0</v>
      </c>
      <c r="Y87" s="4">
        <v>0</v>
      </c>
      <c r="Z87" s="51">
        <v>0</v>
      </c>
      <c r="AA87" s="50">
        <v>0</v>
      </c>
      <c r="AB87" s="4">
        <v>0</v>
      </c>
      <c r="AC87" s="51">
        <v>0</v>
      </c>
      <c r="AD87" s="43">
        <v>0</v>
      </c>
      <c r="AE87" s="11">
        <v>0</v>
      </c>
      <c r="AF87" s="44">
        <v>0</v>
      </c>
      <c r="AG87" s="43">
        <v>0</v>
      </c>
      <c r="AH87" s="11">
        <v>0</v>
      </c>
      <c r="AI87" s="44">
        <v>0</v>
      </c>
      <c r="AJ87" s="43">
        <v>0</v>
      </c>
      <c r="AK87" s="11">
        <v>0</v>
      </c>
      <c r="AL87" s="44">
        <v>0</v>
      </c>
      <c r="AM87" s="43">
        <v>0</v>
      </c>
      <c r="AN87" s="11">
        <v>0</v>
      </c>
      <c r="AO87" s="44">
        <v>0</v>
      </c>
      <c r="AP87" s="43">
        <v>0</v>
      </c>
      <c r="AQ87" s="11">
        <v>0</v>
      </c>
      <c r="AR87" s="44">
        <v>0</v>
      </c>
      <c r="AS87" s="43">
        <v>0</v>
      </c>
      <c r="AT87" s="11">
        <v>0</v>
      </c>
      <c r="AU87" s="44">
        <v>0</v>
      </c>
      <c r="AV87" s="43">
        <v>3.5999999999999997E-2</v>
      </c>
      <c r="AW87" s="11">
        <v>1.1100000000000001</v>
      </c>
      <c r="AX87" s="44">
        <f t="shared" ref="AX87" si="85">AW87/AV87*1000</f>
        <v>30833.333333333339</v>
      </c>
      <c r="AY87" s="43">
        <v>0</v>
      </c>
      <c r="AZ87" s="11">
        <v>0</v>
      </c>
      <c r="BA87" s="44">
        <v>0</v>
      </c>
      <c r="BB87" s="43">
        <v>11</v>
      </c>
      <c r="BC87" s="11">
        <v>61.59</v>
      </c>
      <c r="BD87" s="44">
        <f t="shared" ref="BD87:BD90" si="86">BC87/BB87*1000</f>
        <v>5599.0909090909099</v>
      </c>
      <c r="BE87" s="43">
        <v>0</v>
      </c>
      <c r="BF87" s="11">
        <v>0</v>
      </c>
      <c r="BG87" s="44">
        <f t="shared" si="75"/>
        <v>0</v>
      </c>
      <c r="BH87" s="43">
        <v>0</v>
      </c>
      <c r="BI87" s="11">
        <v>0</v>
      </c>
      <c r="BJ87" s="44">
        <v>0</v>
      </c>
      <c r="BK87" s="43">
        <v>0</v>
      </c>
      <c r="BL87" s="11">
        <v>0</v>
      </c>
      <c r="BM87" s="44">
        <v>0</v>
      </c>
      <c r="BN87" s="43">
        <v>0</v>
      </c>
      <c r="BO87" s="11">
        <v>0</v>
      </c>
      <c r="BP87" s="44">
        <v>0</v>
      </c>
      <c r="BQ87" s="43">
        <v>102.52</v>
      </c>
      <c r="BR87" s="11">
        <v>851.7</v>
      </c>
      <c r="BS87" s="44">
        <f t="shared" si="76"/>
        <v>8307.6472883339829</v>
      </c>
      <c r="BT87" s="43">
        <v>0</v>
      </c>
      <c r="BU87" s="11">
        <v>0</v>
      </c>
      <c r="BV87" s="44">
        <v>0</v>
      </c>
      <c r="BW87" s="43">
        <v>0</v>
      </c>
      <c r="BX87" s="11">
        <v>0</v>
      </c>
      <c r="BY87" s="44">
        <v>0</v>
      </c>
      <c r="BZ87" s="43">
        <v>0</v>
      </c>
      <c r="CA87" s="11">
        <v>0</v>
      </c>
      <c r="CB87" s="44">
        <v>0</v>
      </c>
      <c r="CC87" s="43">
        <v>0</v>
      </c>
      <c r="CD87" s="11">
        <v>0</v>
      </c>
      <c r="CE87" s="44">
        <v>0</v>
      </c>
      <c r="CF87" s="43">
        <v>0</v>
      </c>
      <c r="CG87" s="11">
        <v>0</v>
      </c>
      <c r="CH87" s="44">
        <v>0</v>
      </c>
      <c r="CI87" s="43">
        <v>0</v>
      </c>
      <c r="CJ87" s="11">
        <v>0</v>
      </c>
      <c r="CK87" s="44">
        <v>0</v>
      </c>
      <c r="CL87" s="43">
        <v>0</v>
      </c>
      <c r="CM87" s="11">
        <v>0</v>
      </c>
      <c r="CN87" s="44">
        <v>0</v>
      </c>
      <c r="CO87" s="43">
        <v>68.92</v>
      </c>
      <c r="CP87" s="11">
        <v>406.63</v>
      </c>
      <c r="CQ87" s="44">
        <f t="shared" si="82"/>
        <v>5900.0290191526401</v>
      </c>
      <c r="CR87" s="43">
        <v>0</v>
      </c>
      <c r="CS87" s="11">
        <v>0</v>
      </c>
      <c r="CT87" s="44">
        <v>0</v>
      </c>
      <c r="CU87" s="43">
        <v>0</v>
      </c>
      <c r="CV87" s="11">
        <v>0</v>
      </c>
      <c r="CW87" s="44">
        <v>0</v>
      </c>
      <c r="CX87" s="43">
        <v>3221</v>
      </c>
      <c r="CY87" s="11">
        <v>23602.84</v>
      </c>
      <c r="CZ87" s="44">
        <f t="shared" si="77"/>
        <v>7327.7988202421611</v>
      </c>
      <c r="DA87" s="43">
        <v>2433.1</v>
      </c>
      <c r="DB87" s="11">
        <v>22065.5</v>
      </c>
      <c r="DC87" s="44">
        <f t="shared" si="78"/>
        <v>9068.8833175783984</v>
      </c>
      <c r="DD87" s="6">
        <f t="shared" si="79"/>
        <v>38836.575999999994</v>
      </c>
      <c r="DE87" s="14">
        <f t="shared" si="80"/>
        <v>224421.63</v>
      </c>
    </row>
    <row r="88" spans="1:109" x14ac:dyDescent="0.25">
      <c r="A88" s="56">
        <v>2015</v>
      </c>
      <c r="B88" s="72" t="s">
        <v>9</v>
      </c>
      <c r="C88" s="43">
        <v>0</v>
      </c>
      <c r="D88" s="11">
        <v>0</v>
      </c>
      <c r="E88" s="44">
        <v>0</v>
      </c>
      <c r="F88" s="43">
        <v>0</v>
      </c>
      <c r="G88" s="11">
        <v>0</v>
      </c>
      <c r="H88" s="44">
        <v>0</v>
      </c>
      <c r="I88" s="43">
        <v>0</v>
      </c>
      <c r="J88" s="11">
        <v>0</v>
      </c>
      <c r="K88" s="44">
        <v>0</v>
      </c>
      <c r="L88" s="43">
        <v>0</v>
      </c>
      <c r="M88" s="11">
        <v>0</v>
      </c>
      <c r="N88" s="44">
        <v>0</v>
      </c>
      <c r="O88" s="43">
        <v>0</v>
      </c>
      <c r="P88" s="11">
        <v>0</v>
      </c>
      <c r="Q88" s="44">
        <v>0</v>
      </c>
      <c r="R88" s="50">
        <v>0</v>
      </c>
      <c r="S88" s="4">
        <v>0</v>
      </c>
      <c r="T88" s="51">
        <v>0</v>
      </c>
      <c r="U88" s="43">
        <v>0</v>
      </c>
      <c r="V88" s="11">
        <v>0</v>
      </c>
      <c r="W88" s="44">
        <v>0</v>
      </c>
      <c r="X88" s="50">
        <v>0</v>
      </c>
      <c r="Y88" s="4">
        <v>0</v>
      </c>
      <c r="Z88" s="51">
        <v>0</v>
      </c>
      <c r="AA88" s="50">
        <v>0</v>
      </c>
      <c r="AB88" s="4">
        <v>0</v>
      </c>
      <c r="AC88" s="51">
        <v>0</v>
      </c>
      <c r="AD88" s="43">
        <v>0</v>
      </c>
      <c r="AE88" s="11">
        <v>0</v>
      </c>
      <c r="AF88" s="44">
        <v>0</v>
      </c>
      <c r="AG88" s="43">
        <v>0</v>
      </c>
      <c r="AH88" s="11">
        <v>0</v>
      </c>
      <c r="AI88" s="44">
        <v>0</v>
      </c>
      <c r="AJ88" s="43">
        <v>0</v>
      </c>
      <c r="AK88" s="11">
        <v>0</v>
      </c>
      <c r="AL88" s="44">
        <v>0</v>
      </c>
      <c r="AM88" s="43">
        <v>0</v>
      </c>
      <c r="AN88" s="11">
        <v>0</v>
      </c>
      <c r="AO88" s="44">
        <v>0</v>
      </c>
      <c r="AP88" s="43">
        <v>0</v>
      </c>
      <c r="AQ88" s="11">
        <v>0</v>
      </c>
      <c r="AR88" s="44">
        <v>0</v>
      </c>
      <c r="AS88" s="43">
        <v>0</v>
      </c>
      <c r="AT88" s="11">
        <v>0</v>
      </c>
      <c r="AU88" s="44">
        <v>0</v>
      </c>
      <c r="AV88" s="43">
        <v>0</v>
      </c>
      <c r="AW88" s="11">
        <v>0</v>
      </c>
      <c r="AX88" s="44">
        <v>0</v>
      </c>
      <c r="AY88" s="43">
        <v>0</v>
      </c>
      <c r="AZ88" s="11">
        <v>0</v>
      </c>
      <c r="BA88" s="44">
        <v>0</v>
      </c>
      <c r="BB88" s="43">
        <v>3</v>
      </c>
      <c r="BC88" s="11">
        <v>40.5</v>
      </c>
      <c r="BD88" s="44">
        <f t="shared" si="86"/>
        <v>13500</v>
      </c>
      <c r="BE88" s="43">
        <v>0</v>
      </c>
      <c r="BF88" s="11">
        <v>0</v>
      </c>
      <c r="BG88" s="44">
        <f t="shared" si="75"/>
        <v>0</v>
      </c>
      <c r="BH88" s="43">
        <v>0</v>
      </c>
      <c r="BI88" s="11">
        <v>0</v>
      </c>
      <c r="BJ88" s="44">
        <v>0</v>
      </c>
      <c r="BK88" s="43">
        <v>0</v>
      </c>
      <c r="BL88" s="11">
        <v>0</v>
      </c>
      <c r="BM88" s="44">
        <v>0</v>
      </c>
      <c r="BN88" s="43">
        <v>0</v>
      </c>
      <c r="BO88" s="11">
        <v>0</v>
      </c>
      <c r="BP88" s="44">
        <v>0</v>
      </c>
      <c r="BQ88" s="43">
        <v>0</v>
      </c>
      <c r="BR88" s="11">
        <v>0</v>
      </c>
      <c r="BS88" s="44">
        <v>0</v>
      </c>
      <c r="BT88" s="43">
        <v>0</v>
      </c>
      <c r="BU88" s="11">
        <v>0</v>
      </c>
      <c r="BV88" s="44">
        <v>0</v>
      </c>
      <c r="BW88" s="43">
        <v>0</v>
      </c>
      <c r="BX88" s="11">
        <v>0</v>
      </c>
      <c r="BY88" s="44">
        <v>0</v>
      </c>
      <c r="BZ88" s="43">
        <v>0</v>
      </c>
      <c r="CA88" s="11">
        <v>0</v>
      </c>
      <c r="CB88" s="44">
        <v>0</v>
      </c>
      <c r="CC88" s="43">
        <v>0</v>
      </c>
      <c r="CD88" s="11">
        <v>0</v>
      </c>
      <c r="CE88" s="44">
        <v>0</v>
      </c>
      <c r="CF88" s="43">
        <v>0</v>
      </c>
      <c r="CG88" s="11">
        <v>0</v>
      </c>
      <c r="CH88" s="44">
        <v>0</v>
      </c>
      <c r="CI88" s="43">
        <v>0</v>
      </c>
      <c r="CJ88" s="11">
        <v>0</v>
      </c>
      <c r="CK88" s="44">
        <v>0</v>
      </c>
      <c r="CL88" s="43">
        <v>0</v>
      </c>
      <c r="CM88" s="11">
        <v>0</v>
      </c>
      <c r="CN88" s="44">
        <v>0</v>
      </c>
      <c r="CO88" s="43">
        <v>68.02</v>
      </c>
      <c r="CP88" s="11">
        <v>425.13</v>
      </c>
      <c r="CQ88" s="44">
        <f t="shared" si="82"/>
        <v>6250.0735077918262</v>
      </c>
      <c r="CR88" s="43">
        <v>0</v>
      </c>
      <c r="CS88" s="11">
        <v>0</v>
      </c>
      <c r="CT88" s="44">
        <v>0</v>
      </c>
      <c r="CU88" s="43">
        <v>0</v>
      </c>
      <c r="CV88" s="11">
        <v>0</v>
      </c>
      <c r="CW88" s="44">
        <v>0</v>
      </c>
      <c r="CX88" s="43">
        <v>204</v>
      </c>
      <c r="CY88" s="11">
        <v>1356.65</v>
      </c>
      <c r="CZ88" s="44">
        <f t="shared" si="77"/>
        <v>6650.2450980392159</v>
      </c>
      <c r="DA88" s="43">
        <v>3085.7</v>
      </c>
      <c r="DB88" s="11">
        <v>22686.94</v>
      </c>
      <c r="DC88" s="44">
        <f t="shared" si="78"/>
        <v>7352.2831124218164</v>
      </c>
      <c r="DD88" s="6">
        <f t="shared" si="79"/>
        <v>3360.72</v>
      </c>
      <c r="DE88" s="14">
        <f t="shared" si="80"/>
        <v>24509.22</v>
      </c>
    </row>
    <row r="89" spans="1:109" x14ac:dyDescent="0.25">
      <c r="A89" s="56">
        <v>2015</v>
      </c>
      <c r="B89" s="72" t="s">
        <v>10</v>
      </c>
      <c r="C89" s="43">
        <v>0</v>
      </c>
      <c r="D89" s="11">
        <v>0</v>
      </c>
      <c r="E89" s="44">
        <v>0</v>
      </c>
      <c r="F89" s="43">
        <v>0</v>
      </c>
      <c r="G89" s="11">
        <v>0</v>
      </c>
      <c r="H89" s="44">
        <v>0</v>
      </c>
      <c r="I89" s="43">
        <v>0</v>
      </c>
      <c r="J89" s="11">
        <v>0</v>
      </c>
      <c r="K89" s="44">
        <v>0</v>
      </c>
      <c r="L89" s="43">
        <v>0</v>
      </c>
      <c r="M89" s="11">
        <v>0</v>
      </c>
      <c r="N89" s="44">
        <v>0</v>
      </c>
      <c r="O89" s="43">
        <v>0</v>
      </c>
      <c r="P89" s="11">
        <v>0</v>
      </c>
      <c r="Q89" s="44">
        <v>0</v>
      </c>
      <c r="R89" s="50">
        <v>0</v>
      </c>
      <c r="S89" s="4">
        <v>0</v>
      </c>
      <c r="T89" s="51">
        <v>0</v>
      </c>
      <c r="U89" s="43">
        <v>0</v>
      </c>
      <c r="V89" s="11">
        <v>0</v>
      </c>
      <c r="W89" s="44">
        <v>0</v>
      </c>
      <c r="X89" s="50">
        <v>0</v>
      </c>
      <c r="Y89" s="4">
        <v>0</v>
      </c>
      <c r="Z89" s="51">
        <v>0</v>
      </c>
      <c r="AA89" s="50">
        <v>0</v>
      </c>
      <c r="AB89" s="4">
        <v>0</v>
      </c>
      <c r="AC89" s="51">
        <v>0</v>
      </c>
      <c r="AD89" s="43">
        <v>6.0000000000000001E-3</v>
      </c>
      <c r="AE89" s="11">
        <v>1.26</v>
      </c>
      <c r="AF89" s="44">
        <f t="shared" si="81"/>
        <v>210000</v>
      </c>
      <c r="AG89" s="43">
        <v>0</v>
      </c>
      <c r="AH89" s="11">
        <v>0</v>
      </c>
      <c r="AI89" s="44">
        <v>0</v>
      </c>
      <c r="AJ89" s="43">
        <v>0</v>
      </c>
      <c r="AK89" s="11">
        <v>0</v>
      </c>
      <c r="AL89" s="44">
        <v>0</v>
      </c>
      <c r="AM89" s="43">
        <v>0</v>
      </c>
      <c r="AN89" s="11">
        <v>0</v>
      </c>
      <c r="AO89" s="44">
        <v>0</v>
      </c>
      <c r="AP89" s="43">
        <v>0</v>
      </c>
      <c r="AQ89" s="11">
        <v>0</v>
      </c>
      <c r="AR89" s="44">
        <v>0</v>
      </c>
      <c r="AS89" s="43">
        <v>0</v>
      </c>
      <c r="AT89" s="11">
        <v>0</v>
      </c>
      <c r="AU89" s="44">
        <v>0</v>
      </c>
      <c r="AV89" s="43">
        <v>0</v>
      </c>
      <c r="AW89" s="11">
        <v>0</v>
      </c>
      <c r="AX89" s="44">
        <v>0</v>
      </c>
      <c r="AY89" s="43">
        <v>0</v>
      </c>
      <c r="AZ89" s="11">
        <v>0</v>
      </c>
      <c r="BA89" s="44">
        <v>0</v>
      </c>
      <c r="BB89" s="43">
        <v>0</v>
      </c>
      <c r="BC89" s="11">
        <v>0</v>
      </c>
      <c r="BD89" s="44">
        <v>0</v>
      </c>
      <c r="BE89" s="43">
        <v>0</v>
      </c>
      <c r="BF89" s="11">
        <v>0</v>
      </c>
      <c r="BG89" s="44">
        <f t="shared" si="75"/>
        <v>0</v>
      </c>
      <c r="BH89" s="43">
        <v>0</v>
      </c>
      <c r="BI89" s="11">
        <v>0</v>
      </c>
      <c r="BJ89" s="44">
        <v>0</v>
      </c>
      <c r="BK89" s="43">
        <v>0</v>
      </c>
      <c r="BL89" s="11">
        <v>0</v>
      </c>
      <c r="BM89" s="44">
        <v>0</v>
      </c>
      <c r="BN89" s="43">
        <v>60</v>
      </c>
      <c r="BO89" s="11">
        <v>441</v>
      </c>
      <c r="BP89" s="44">
        <f t="shared" ref="BP89:BP95" si="87">BO89/BN89*1000</f>
        <v>7350</v>
      </c>
      <c r="BQ89" s="43">
        <v>0</v>
      </c>
      <c r="BR89" s="11">
        <v>0</v>
      </c>
      <c r="BS89" s="44">
        <v>0</v>
      </c>
      <c r="BT89" s="43">
        <v>0</v>
      </c>
      <c r="BU89" s="11">
        <v>0</v>
      </c>
      <c r="BV89" s="44">
        <v>0</v>
      </c>
      <c r="BW89" s="43">
        <v>0</v>
      </c>
      <c r="BX89" s="11">
        <v>0</v>
      </c>
      <c r="BY89" s="44">
        <v>0</v>
      </c>
      <c r="BZ89" s="43">
        <v>0</v>
      </c>
      <c r="CA89" s="11">
        <v>0</v>
      </c>
      <c r="CB89" s="44">
        <v>0</v>
      </c>
      <c r="CC89" s="43">
        <v>0</v>
      </c>
      <c r="CD89" s="11">
        <v>0</v>
      </c>
      <c r="CE89" s="44">
        <v>0</v>
      </c>
      <c r="CF89" s="43">
        <v>0</v>
      </c>
      <c r="CG89" s="11">
        <v>0</v>
      </c>
      <c r="CH89" s="44">
        <v>0</v>
      </c>
      <c r="CI89" s="43">
        <v>0</v>
      </c>
      <c r="CJ89" s="11">
        <v>0</v>
      </c>
      <c r="CK89" s="44">
        <v>0</v>
      </c>
      <c r="CL89" s="43">
        <v>0</v>
      </c>
      <c r="CM89" s="11">
        <v>0</v>
      </c>
      <c r="CN89" s="44">
        <v>0</v>
      </c>
      <c r="CO89" s="43">
        <v>0</v>
      </c>
      <c r="CP89" s="11">
        <v>0</v>
      </c>
      <c r="CQ89" s="44">
        <v>0</v>
      </c>
      <c r="CR89" s="43">
        <v>0</v>
      </c>
      <c r="CS89" s="11">
        <v>0</v>
      </c>
      <c r="CT89" s="44">
        <v>0</v>
      </c>
      <c r="CU89" s="43">
        <v>0</v>
      </c>
      <c r="CV89" s="11">
        <v>0</v>
      </c>
      <c r="CW89" s="44">
        <v>0</v>
      </c>
      <c r="CX89" s="43">
        <v>1386</v>
      </c>
      <c r="CY89" s="11">
        <v>9504.1</v>
      </c>
      <c r="CZ89" s="44">
        <f t="shared" si="77"/>
        <v>6857.2150072150071</v>
      </c>
      <c r="DA89" s="43">
        <v>2798.76</v>
      </c>
      <c r="DB89" s="11">
        <v>17689.939999999999</v>
      </c>
      <c r="DC89" s="44">
        <f t="shared" si="78"/>
        <v>6320.6348525775693</v>
      </c>
      <c r="DD89" s="6">
        <f t="shared" si="79"/>
        <v>4244.7660000000005</v>
      </c>
      <c r="DE89" s="14">
        <f t="shared" si="80"/>
        <v>27636.3</v>
      </c>
    </row>
    <row r="90" spans="1:109" x14ac:dyDescent="0.25">
      <c r="A90" s="56">
        <v>2015</v>
      </c>
      <c r="B90" s="72" t="s">
        <v>11</v>
      </c>
      <c r="C90" s="43">
        <v>0</v>
      </c>
      <c r="D90" s="11">
        <v>0</v>
      </c>
      <c r="E90" s="44">
        <v>0</v>
      </c>
      <c r="F90" s="43">
        <v>0</v>
      </c>
      <c r="G90" s="11">
        <v>0</v>
      </c>
      <c r="H90" s="44">
        <v>0</v>
      </c>
      <c r="I90" s="43">
        <v>0</v>
      </c>
      <c r="J90" s="11">
        <v>0</v>
      </c>
      <c r="K90" s="44">
        <v>0</v>
      </c>
      <c r="L90" s="43">
        <v>0</v>
      </c>
      <c r="M90" s="11">
        <v>0</v>
      </c>
      <c r="N90" s="44">
        <v>0</v>
      </c>
      <c r="O90" s="43">
        <v>0</v>
      </c>
      <c r="P90" s="11">
        <v>0</v>
      </c>
      <c r="Q90" s="44">
        <v>0</v>
      </c>
      <c r="R90" s="50">
        <v>0</v>
      </c>
      <c r="S90" s="4">
        <v>0</v>
      </c>
      <c r="T90" s="51">
        <v>0</v>
      </c>
      <c r="U90" s="43">
        <v>0</v>
      </c>
      <c r="V90" s="11">
        <v>0</v>
      </c>
      <c r="W90" s="44">
        <v>0</v>
      </c>
      <c r="X90" s="50">
        <v>0</v>
      </c>
      <c r="Y90" s="4">
        <v>0</v>
      </c>
      <c r="Z90" s="51">
        <v>0</v>
      </c>
      <c r="AA90" s="50">
        <v>0</v>
      </c>
      <c r="AB90" s="4">
        <v>0</v>
      </c>
      <c r="AC90" s="51">
        <v>0</v>
      </c>
      <c r="AD90" s="43">
        <v>0</v>
      </c>
      <c r="AE90" s="11">
        <v>0</v>
      </c>
      <c r="AF90" s="44">
        <v>0</v>
      </c>
      <c r="AG90" s="43">
        <v>0</v>
      </c>
      <c r="AH90" s="11">
        <v>0</v>
      </c>
      <c r="AI90" s="44">
        <v>0</v>
      </c>
      <c r="AJ90" s="43">
        <v>0</v>
      </c>
      <c r="AK90" s="11">
        <v>0</v>
      </c>
      <c r="AL90" s="44">
        <v>0</v>
      </c>
      <c r="AM90" s="43">
        <v>0</v>
      </c>
      <c r="AN90" s="11">
        <v>0</v>
      </c>
      <c r="AO90" s="44">
        <v>0</v>
      </c>
      <c r="AP90" s="43">
        <v>0</v>
      </c>
      <c r="AQ90" s="11">
        <v>0</v>
      </c>
      <c r="AR90" s="44">
        <v>0</v>
      </c>
      <c r="AS90" s="43">
        <v>0</v>
      </c>
      <c r="AT90" s="11">
        <v>0</v>
      </c>
      <c r="AU90" s="44">
        <v>0</v>
      </c>
      <c r="AV90" s="43">
        <v>0</v>
      </c>
      <c r="AW90" s="11">
        <v>0</v>
      </c>
      <c r="AX90" s="44">
        <v>0</v>
      </c>
      <c r="AY90" s="43">
        <v>0</v>
      </c>
      <c r="AZ90" s="11">
        <v>0</v>
      </c>
      <c r="BA90" s="44">
        <v>0</v>
      </c>
      <c r="BB90" s="43">
        <v>1</v>
      </c>
      <c r="BC90" s="11">
        <v>17.100000000000001</v>
      </c>
      <c r="BD90" s="44">
        <f t="shared" si="86"/>
        <v>17100</v>
      </c>
      <c r="BE90" s="43">
        <v>0</v>
      </c>
      <c r="BF90" s="11">
        <v>0</v>
      </c>
      <c r="BG90" s="44">
        <f t="shared" si="75"/>
        <v>0</v>
      </c>
      <c r="BH90" s="43">
        <v>0</v>
      </c>
      <c r="BI90" s="11">
        <v>0</v>
      </c>
      <c r="BJ90" s="44">
        <v>0</v>
      </c>
      <c r="BK90" s="43">
        <v>0</v>
      </c>
      <c r="BL90" s="11">
        <v>0</v>
      </c>
      <c r="BM90" s="44">
        <v>0</v>
      </c>
      <c r="BN90" s="43">
        <v>5.25</v>
      </c>
      <c r="BO90" s="11">
        <v>30.07</v>
      </c>
      <c r="BP90" s="44">
        <f t="shared" si="87"/>
        <v>5727.6190476190477</v>
      </c>
      <c r="BQ90" s="43">
        <v>0</v>
      </c>
      <c r="BR90" s="11">
        <v>0</v>
      </c>
      <c r="BS90" s="44">
        <v>0</v>
      </c>
      <c r="BT90" s="43">
        <v>0</v>
      </c>
      <c r="BU90" s="11">
        <v>0</v>
      </c>
      <c r="BV90" s="44">
        <v>0</v>
      </c>
      <c r="BW90" s="43">
        <v>0</v>
      </c>
      <c r="BX90" s="11">
        <v>0</v>
      </c>
      <c r="BY90" s="44">
        <v>0</v>
      </c>
      <c r="BZ90" s="43">
        <v>0</v>
      </c>
      <c r="CA90" s="11">
        <v>0</v>
      </c>
      <c r="CB90" s="44">
        <v>0</v>
      </c>
      <c r="CC90" s="43">
        <v>0</v>
      </c>
      <c r="CD90" s="11">
        <v>0</v>
      </c>
      <c r="CE90" s="44">
        <v>0</v>
      </c>
      <c r="CF90" s="43">
        <v>0</v>
      </c>
      <c r="CG90" s="11">
        <v>0</v>
      </c>
      <c r="CH90" s="44">
        <v>0</v>
      </c>
      <c r="CI90" s="43">
        <v>0</v>
      </c>
      <c r="CJ90" s="11">
        <v>0</v>
      </c>
      <c r="CK90" s="44">
        <v>0</v>
      </c>
      <c r="CL90" s="43">
        <v>0</v>
      </c>
      <c r="CM90" s="11">
        <v>0</v>
      </c>
      <c r="CN90" s="44">
        <v>0</v>
      </c>
      <c r="CO90" s="43">
        <v>5.0000000000000001E-3</v>
      </c>
      <c r="CP90" s="11">
        <v>2.44</v>
      </c>
      <c r="CQ90" s="44">
        <f t="shared" si="82"/>
        <v>488000</v>
      </c>
      <c r="CR90" s="43">
        <v>0</v>
      </c>
      <c r="CS90" s="11">
        <v>0</v>
      </c>
      <c r="CT90" s="44">
        <v>0</v>
      </c>
      <c r="CU90" s="43">
        <v>0</v>
      </c>
      <c r="CV90" s="11">
        <v>0</v>
      </c>
      <c r="CW90" s="44">
        <v>0</v>
      </c>
      <c r="CX90" s="43">
        <v>3814.6</v>
      </c>
      <c r="CY90" s="11">
        <v>19663.57</v>
      </c>
      <c r="CZ90" s="44">
        <f t="shared" si="77"/>
        <v>5154.8183295758399</v>
      </c>
      <c r="DA90" s="43">
        <v>2155.36</v>
      </c>
      <c r="DB90" s="11">
        <v>14193.34</v>
      </c>
      <c r="DC90" s="44">
        <f t="shared" si="78"/>
        <v>6585.136589711231</v>
      </c>
      <c r="DD90" s="6">
        <f t="shared" si="79"/>
        <v>5976.2150000000001</v>
      </c>
      <c r="DE90" s="14">
        <f t="shared" si="80"/>
        <v>33906.520000000004</v>
      </c>
    </row>
    <row r="91" spans="1:109" x14ac:dyDescent="0.25">
      <c r="A91" s="56">
        <v>2015</v>
      </c>
      <c r="B91" s="72" t="s">
        <v>12</v>
      </c>
      <c r="C91" s="43">
        <v>0</v>
      </c>
      <c r="D91" s="11">
        <v>0</v>
      </c>
      <c r="E91" s="44">
        <v>0</v>
      </c>
      <c r="F91" s="43">
        <v>0</v>
      </c>
      <c r="G91" s="11">
        <v>0</v>
      </c>
      <c r="H91" s="44">
        <v>0</v>
      </c>
      <c r="I91" s="43">
        <v>0</v>
      </c>
      <c r="J91" s="11">
        <v>0</v>
      </c>
      <c r="K91" s="44">
        <v>0</v>
      </c>
      <c r="L91" s="43">
        <v>4.2080000000000002</v>
      </c>
      <c r="M91" s="11">
        <v>34.33</v>
      </c>
      <c r="N91" s="44">
        <f t="shared" ref="N91" si="88">M91/L91*1000</f>
        <v>8158.2699619771847</v>
      </c>
      <c r="O91" s="43">
        <v>4.2080000000000002</v>
      </c>
      <c r="P91" s="11">
        <v>34.33</v>
      </c>
      <c r="Q91" s="44">
        <f t="shared" si="74"/>
        <v>8158.2699619771847</v>
      </c>
      <c r="R91" s="50">
        <v>0</v>
      </c>
      <c r="S91" s="4">
        <v>0</v>
      </c>
      <c r="T91" s="51">
        <v>0</v>
      </c>
      <c r="U91" s="43">
        <v>0</v>
      </c>
      <c r="V91" s="11">
        <v>0</v>
      </c>
      <c r="W91" s="44">
        <v>0</v>
      </c>
      <c r="X91" s="50">
        <v>0</v>
      </c>
      <c r="Y91" s="4">
        <v>0</v>
      </c>
      <c r="Z91" s="51">
        <v>0</v>
      </c>
      <c r="AA91" s="50">
        <v>0</v>
      </c>
      <c r="AB91" s="4">
        <v>0</v>
      </c>
      <c r="AC91" s="51">
        <v>0</v>
      </c>
      <c r="AD91" s="43">
        <v>0</v>
      </c>
      <c r="AE91" s="11">
        <v>0</v>
      </c>
      <c r="AF91" s="44">
        <v>0</v>
      </c>
      <c r="AG91" s="43">
        <v>0</v>
      </c>
      <c r="AH91" s="11">
        <v>0</v>
      </c>
      <c r="AI91" s="44">
        <v>0</v>
      </c>
      <c r="AJ91" s="43">
        <v>0</v>
      </c>
      <c r="AK91" s="11">
        <v>0</v>
      </c>
      <c r="AL91" s="44">
        <v>0</v>
      </c>
      <c r="AM91" s="43">
        <v>0</v>
      </c>
      <c r="AN91" s="11">
        <v>0</v>
      </c>
      <c r="AO91" s="44">
        <v>0</v>
      </c>
      <c r="AP91" s="43">
        <v>0</v>
      </c>
      <c r="AQ91" s="11">
        <v>0</v>
      </c>
      <c r="AR91" s="44">
        <v>0</v>
      </c>
      <c r="AS91" s="43">
        <v>0</v>
      </c>
      <c r="AT91" s="11">
        <v>0</v>
      </c>
      <c r="AU91" s="44">
        <v>0</v>
      </c>
      <c r="AV91" s="43">
        <v>0</v>
      </c>
      <c r="AW91" s="11">
        <v>0</v>
      </c>
      <c r="AX91" s="44">
        <v>0</v>
      </c>
      <c r="AY91" s="43">
        <v>0</v>
      </c>
      <c r="AZ91" s="11">
        <v>0</v>
      </c>
      <c r="BA91" s="44">
        <v>0</v>
      </c>
      <c r="BB91" s="43">
        <v>0</v>
      </c>
      <c r="BC91" s="11">
        <v>0</v>
      </c>
      <c r="BD91" s="44">
        <v>0</v>
      </c>
      <c r="BE91" s="43">
        <v>0</v>
      </c>
      <c r="BF91" s="11">
        <v>0</v>
      </c>
      <c r="BG91" s="44">
        <f t="shared" si="75"/>
        <v>0</v>
      </c>
      <c r="BH91" s="43">
        <v>0</v>
      </c>
      <c r="BI91" s="11">
        <v>0</v>
      </c>
      <c r="BJ91" s="44">
        <v>0</v>
      </c>
      <c r="BK91" s="43">
        <v>0</v>
      </c>
      <c r="BL91" s="11">
        <v>0</v>
      </c>
      <c r="BM91" s="44">
        <v>0</v>
      </c>
      <c r="BN91" s="43">
        <v>0</v>
      </c>
      <c r="BO91" s="11">
        <v>0</v>
      </c>
      <c r="BP91" s="44">
        <v>0</v>
      </c>
      <c r="BQ91" s="43">
        <v>0</v>
      </c>
      <c r="BR91" s="11">
        <v>0</v>
      </c>
      <c r="BS91" s="44">
        <v>0</v>
      </c>
      <c r="BT91" s="43">
        <v>0</v>
      </c>
      <c r="BU91" s="11">
        <v>0</v>
      </c>
      <c r="BV91" s="44">
        <v>0</v>
      </c>
      <c r="BW91" s="43">
        <v>0</v>
      </c>
      <c r="BX91" s="11">
        <v>0</v>
      </c>
      <c r="BY91" s="44">
        <v>0</v>
      </c>
      <c r="BZ91" s="43">
        <v>0</v>
      </c>
      <c r="CA91" s="11">
        <v>0</v>
      </c>
      <c r="CB91" s="44">
        <v>0</v>
      </c>
      <c r="CC91" s="43">
        <v>0</v>
      </c>
      <c r="CD91" s="11">
        <v>0</v>
      </c>
      <c r="CE91" s="44">
        <v>0</v>
      </c>
      <c r="CF91" s="43">
        <v>0</v>
      </c>
      <c r="CG91" s="11">
        <v>0</v>
      </c>
      <c r="CH91" s="44">
        <v>0</v>
      </c>
      <c r="CI91" s="43">
        <v>0</v>
      </c>
      <c r="CJ91" s="11">
        <v>0</v>
      </c>
      <c r="CK91" s="44">
        <v>0</v>
      </c>
      <c r="CL91" s="43">
        <v>0</v>
      </c>
      <c r="CM91" s="11">
        <v>0</v>
      </c>
      <c r="CN91" s="44">
        <v>0</v>
      </c>
      <c r="CO91" s="43">
        <v>0</v>
      </c>
      <c r="CP91" s="11">
        <v>0</v>
      </c>
      <c r="CQ91" s="44">
        <v>0</v>
      </c>
      <c r="CR91" s="43">
        <v>0</v>
      </c>
      <c r="CS91" s="11">
        <v>0</v>
      </c>
      <c r="CT91" s="44">
        <v>0</v>
      </c>
      <c r="CU91" s="43">
        <v>0</v>
      </c>
      <c r="CV91" s="11">
        <v>0</v>
      </c>
      <c r="CW91" s="44">
        <v>0</v>
      </c>
      <c r="CX91" s="43">
        <v>0</v>
      </c>
      <c r="CY91" s="11">
        <v>0</v>
      </c>
      <c r="CZ91" s="44">
        <v>0</v>
      </c>
      <c r="DA91" s="43">
        <v>1943.4</v>
      </c>
      <c r="DB91" s="11">
        <v>12742.46</v>
      </c>
      <c r="DC91" s="44">
        <f t="shared" si="78"/>
        <v>6556.7870741998549</v>
      </c>
      <c r="DD91" s="6">
        <f t="shared" si="79"/>
        <v>1947.6080000000002</v>
      </c>
      <c r="DE91" s="14">
        <f t="shared" si="80"/>
        <v>12776.789999999999</v>
      </c>
    </row>
    <row r="92" spans="1:109" x14ac:dyDescent="0.25">
      <c r="A92" s="56">
        <v>2015</v>
      </c>
      <c r="B92" s="72" t="s">
        <v>13</v>
      </c>
      <c r="C92" s="43">
        <v>0</v>
      </c>
      <c r="D92" s="11">
        <v>0</v>
      </c>
      <c r="E92" s="44">
        <v>0</v>
      </c>
      <c r="F92" s="43">
        <v>0</v>
      </c>
      <c r="G92" s="11">
        <v>0</v>
      </c>
      <c r="H92" s="44">
        <v>0</v>
      </c>
      <c r="I92" s="43">
        <v>0</v>
      </c>
      <c r="J92" s="11">
        <v>0</v>
      </c>
      <c r="K92" s="44">
        <v>0</v>
      </c>
      <c r="L92" s="43">
        <v>0</v>
      </c>
      <c r="M92" s="11">
        <v>0</v>
      </c>
      <c r="N92" s="44">
        <v>0</v>
      </c>
      <c r="O92" s="43">
        <v>0</v>
      </c>
      <c r="P92" s="11">
        <v>0</v>
      </c>
      <c r="Q92" s="44">
        <v>0</v>
      </c>
      <c r="R92" s="50">
        <v>0</v>
      </c>
      <c r="S92" s="4">
        <v>0</v>
      </c>
      <c r="T92" s="51">
        <v>0</v>
      </c>
      <c r="U92" s="43">
        <v>0</v>
      </c>
      <c r="V92" s="11">
        <v>0</v>
      </c>
      <c r="W92" s="44">
        <v>0</v>
      </c>
      <c r="X92" s="43">
        <v>0</v>
      </c>
      <c r="Y92" s="11">
        <v>0</v>
      </c>
      <c r="Z92" s="44">
        <v>0</v>
      </c>
      <c r="AA92" s="43">
        <v>0</v>
      </c>
      <c r="AB92" s="11">
        <v>0</v>
      </c>
      <c r="AC92" s="44">
        <v>0</v>
      </c>
      <c r="AD92" s="43">
        <v>0</v>
      </c>
      <c r="AE92" s="11">
        <v>0</v>
      </c>
      <c r="AF92" s="44">
        <v>0</v>
      </c>
      <c r="AG92" s="43">
        <v>0</v>
      </c>
      <c r="AH92" s="11">
        <v>0</v>
      </c>
      <c r="AI92" s="44">
        <v>0</v>
      </c>
      <c r="AJ92" s="43">
        <v>0</v>
      </c>
      <c r="AK92" s="11">
        <v>0</v>
      </c>
      <c r="AL92" s="44">
        <v>0</v>
      </c>
      <c r="AM92" s="43">
        <v>0</v>
      </c>
      <c r="AN92" s="11">
        <v>0</v>
      </c>
      <c r="AO92" s="44">
        <v>0</v>
      </c>
      <c r="AP92" s="43">
        <v>0</v>
      </c>
      <c r="AQ92" s="11">
        <v>0</v>
      </c>
      <c r="AR92" s="44">
        <v>0</v>
      </c>
      <c r="AS92" s="43">
        <v>0</v>
      </c>
      <c r="AT92" s="11">
        <v>0</v>
      </c>
      <c r="AU92" s="44">
        <v>0</v>
      </c>
      <c r="AV92" s="43">
        <v>0</v>
      </c>
      <c r="AW92" s="11">
        <v>0</v>
      </c>
      <c r="AX92" s="44">
        <v>0</v>
      </c>
      <c r="AY92" s="43">
        <v>0</v>
      </c>
      <c r="AZ92" s="11">
        <v>0</v>
      </c>
      <c r="BA92" s="44">
        <v>0</v>
      </c>
      <c r="BB92" s="43">
        <v>0</v>
      </c>
      <c r="BC92" s="11">
        <v>0</v>
      </c>
      <c r="BD92" s="44">
        <v>0</v>
      </c>
      <c r="BE92" s="43">
        <v>0</v>
      </c>
      <c r="BF92" s="11">
        <v>0</v>
      </c>
      <c r="BG92" s="44">
        <f t="shared" si="75"/>
        <v>0</v>
      </c>
      <c r="BH92" s="43">
        <v>0</v>
      </c>
      <c r="BI92" s="11">
        <v>0</v>
      </c>
      <c r="BJ92" s="44">
        <v>0</v>
      </c>
      <c r="BK92" s="43">
        <v>0</v>
      </c>
      <c r="BL92" s="11">
        <v>0</v>
      </c>
      <c r="BM92" s="44">
        <v>0</v>
      </c>
      <c r="BN92" s="43">
        <v>0</v>
      </c>
      <c r="BO92" s="11">
        <v>0</v>
      </c>
      <c r="BP92" s="44">
        <v>0</v>
      </c>
      <c r="BQ92" s="43">
        <v>0</v>
      </c>
      <c r="BR92" s="11">
        <v>0</v>
      </c>
      <c r="BS92" s="44">
        <v>0</v>
      </c>
      <c r="BT92" s="43">
        <v>0</v>
      </c>
      <c r="BU92" s="11">
        <v>0</v>
      </c>
      <c r="BV92" s="44">
        <v>0</v>
      </c>
      <c r="BW92" s="43">
        <v>0</v>
      </c>
      <c r="BX92" s="11">
        <v>0</v>
      </c>
      <c r="BY92" s="44">
        <v>0</v>
      </c>
      <c r="BZ92" s="43">
        <v>0</v>
      </c>
      <c r="CA92" s="11">
        <v>0</v>
      </c>
      <c r="CB92" s="44">
        <v>0</v>
      </c>
      <c r="CC92" s="43">
        <v>0</v>
      </c>
      <c r="CD92" s="11">
        <v>0</v>
      </c>
      <c r="CE92" s="44">
        <v>0</v>
      </c>
      <c r="CF92" s="43">
        <v>0</v>
      </c>
      <c r="CG92" s="11">
        <v>0</v>
      </c>
      <c r="CH92" s="44">
        <v>0</v>
      </c>
      <c r="CI92" s="43">
        <v>0</v>
      </c>
      <c r="CJ92" s="11">
        <v>0</v>
      </c>
      <c r="CK92" s="44">
        <v>0</v>
      </c>
      <c r="CL92" s="43">
        <v>0</v>
      </c>
      <c r="CM92" s="11">
        <v>0</v>
      </c>
      <c r="CN92" s="44">
        <v>0</v>
      </c>
      <c r="CO92" s="43">
        <v>204</v>
      </c>
      <c r="CP92" s="11">
        <v>1377</v>
      </c>
      <c r="CQ92" s="44">
        <f t="shared" si="82"/>
        <v>6750</v>
      </c>
      <c r="CR92" s="43">
        <v>0</v>
      </c>
      <c r="CS92" s="11">
        <v>0</v>
      </c>
      <c r="CT92" s="44">
        <v>0</v>
      </c>
      <c r="CU92" s="43">
        <v>0</v>
      </c>
      <c r="CV92" s="11">
        <v>0</v>
      </c>
      <c r="CW92" s="44">
        <v>0</v>
      </c>
      <c r="CX92" s="43">
        <v>2105</v>
      </c>
      <c r="CY92" s="11">
        <v>13053.45</v>
      </c>
      <c r="CZ92" s="44">
        <f t="shared" si="77"/>
        <v>6201.1638954869368</v>
      </c>
      <c r="DA92" s="43">
        <v>3631.31</v>
      </c>
      <c r="DB92" s="11">
        <v>27785.1</v>
      </c>
      <c r="DC92" s="44">
        <f t="shared" si="78"/>
        <v>7651.5362224651708</v>
      </c>
      <c r="DD92" s="6">
        <f t="shared" si="79"/>
        <v>5940.3099999999995</v>
      </c>
      <c r="DE92" s="14">
        <f t="shared" si="80"/>
        <v>42215.55</v>
      </c>
    </row>
    <row r="93" spans="1:109" x14ac:dyDescent="0.25">
      <c r="A93" s="56">
        <v>2015</v>
      </c>
      <c r="B93" s="44" t="s">
        <v>14</v>
      </c>
      <c r="C93" s="43">
        <v>0</v>
      </c>
      <c r="D93" s="11">
        <v>0</v>
      </c>
      <c r="E93" s="44">
        <v>0</v>
      </c>
      <c r="F93" s="43">
        <v>0</v>
      </c>
      <c r="G93" s="11">
        <v>0</v>
      </c>
      <c r="H93" s="44">
        <v>0</v>
      </c>
      <c r="I93" s="43">
        <v>0</v>
      </c>
      <c r="J93" s="11">
        <v>0</v>
      </c>
      <c r="K93" s="44">
        <v>0</v>
      </c>
      <c r="L93" s="43">
        <v>0</v>
      </c>
      <c r="M93" s="11">
        <v>0</v>
      </c>
      <c r="N93" s="44">
        <v>0</v>
      </c>
      <c r="O93" s="43">
        <v>0</v>
      </c>
      <c r="P93" s="11">
        <v>0</v>
      </c>
      <c r="Q93" s="44">
        <v>0</v>
      </c>
      <c r="R93" s="50">
        <v>0</v>
      </c>
      <c r="S93" s="4">
        <v>0</v>
      </c>
      <c r="T93" s="51">
        <v>0</v>
      </c>
      <c r="U93" s="43">
        <v>0</v>
      </c>
      <c r="V93" s="11">
        <v>0</v>
      </c>
      <c r="W93" s="44">
        <v>0</v>
      </c>
      <c r="X93" s="43">
        <v>0</v>
      </c>
      <c r="Y93" s="11">
        <v>0</v>
      </c>
      <c r="Z93" s="44">
        <v>0</v>
      </c>
      <c r="AA93" s="43">
        <v>0</v>
      </c>
      <c r="AB93" s="11">
        <v>0</v>
      </c>
      <c r="AC93" s="44">
        <v>0</v>
      </c>
      <c r="AD93" s="43">
        <v>0</v>
      </c>
      <c r="AE93" s="11">
        <v>0</v>
      </c>
      <c r="AF93" s="44">
        <v>0</v>
      </c>
      <c r="AG93" s="43">
        <v>0</v>
      </c>
      <c r="AH93" s="11">
        <v>0</v>
      </c>
      <c r="AI93" s="44">
        <v>0</v>
      </c>
      <c r="AJ93" s="43">
        <v>0</v>
      </c>
      <c r="AK93" s="11">
        <v>0</v>
      </c>
      <c r="AL93" s="44">
        <v>0</v>
      </c>
      <c r="AM93" s="43">
        <v>0</v>
      </c>
      <c r="AN93" s="11">
        <v>0</v>
      </c>
      <c r="AO93" s="44">
        <v>0</v>
      </c>
      <c r="AP93" s="43">
        <v>0</v>
      </c>
      <c r="AQ93" s="11">
        <v>0</v>
      </c>
      <c r="AR93" s="44">
        <v>0</v>
      </c>
      <c r="AS93" s="43">
        <v>0</v>
      </c>
      <c r="AT93" s="11">
        <v>0</v>
      </c>
      <c r="AU93" s="44">
        <v>0</v>
      </c>
      <c r="AV93" s="43">
        <v>0</v>
      </c>
      <c r="AW93" s="11">
        <v>0</v>
      </c>
      <c r="AX93" s="44">
        <v>0</v>
      </c>
      <c r="AY93" s="43">
        <v>0</v>
      </c>
      <c r="AZ93" s="11">
        <v>0</v>
      </c>
      <c r="BA93" s="44">
        <v>0</v>
      </c>
      <c r="BB93" s="43">
        <v>0</v>
      </c>
      <c r="BC93" s="11">
        <v>0</v>
      </c>
      <c r="BD93" s="44">
        <v>0</v>
      </c>
      <c r="BE93" s="43">
        <v>0</v>
      </c>
      <c r="BF93" s="11">
        <v>0</v>
      </c>
      <c r="BG93" s="44">
        <f t="shared" si="75"/>
        <v>0</v>
      </c>
      <c r="BH93" s="43">
        <v>0</v>
      </c>
      <c r="BI93" s="11">
        <v>0</v>
      </c>
      <c r="BJ93" s="44">
        <v>0</v>
      </c>
      <c r="BK93" s="43">
        <v>0</v>
      </c>
      <c r="BL93" s="11">
        <v>0</v>
      </c>
      <c r="BM93" s="44">
        <v>0</v>
      </c>
      <c r="BN93" s="43">
        <v>0</v>
      </c>
      <c r="BO93" s="11">
        <v>0</v>
      </c>
      <c r="BP93" s="44">
        <v>0</v>
      </c>
      <c r="BQ93" s="43">
        <v>98</v>
      </c>
      <c r="BR93" s="11">
        <v>1013.81</v>
      </c>
      <c r="BS93" s="44">
        <f t="shared" si="76"/>
        <v>10344.999999999998</v>
      </c>
      <c r="BT93" s="43">
        <v>0</v>
      </c>
      <c r="BU93" s="11">
        <v>0</v>
      </c>
      <c r="BV93" s="44">
        <v>0</v>
      </c>
      <c r="BW93" s="43">
        <v>0</v>
      </c>
      <c r="BX93" s="11">
        <v>0</v>
      </c>
      <c r="BY93" s="44">
        <v>0</v>
      </c>
      <c r="BZ93" s="43">
        <v>0</v>
      </c>
      <c r="CA93" s="11">
        <v>0</v>
      </c>
      <c r="CB93" s="44">
        <v>0</v>
      </c>
      <c r="CC93" s="43">
        <v>0</v>
      </c>
      <c r="CD93" s="11">
        <v>0</v>
      </c>
      <c r="CE93" s="44">
        <v>0</v>
      </c>
      <c r="CF93" s="43">
        <v>0</v>
      </c>
      <c r="CG93" s="11">
        <v>0</v>
      </c>
      <c r="CH93" s="44">
        <v>0</v>
      </c>
      <c r="CI93" s="43">
        <v>0</v>
      </c>
      <c r="CJ93" s="11">
        <v>0</v>
      </c>
      <c r="CK93" s="44">
        <v>0</v>
      </c>
      <c r="CL93" s="43">
        <v>0</v>
      </c>
      <c r="CM93" s="11">
        <v>0</v>
      </c>
      <c r="CN93" s="44">
        <v>0</v>
      </c>
      <c r="CO93" s="43">
        <v>34</v>
      </c>
      <c r="CP93" s="11">
        <v>250.75</v>
      </c>
      <c r="CQ93" s="44">
        <f t="shared" si="82"/>
        <v>7375</v>
      </c>
      <c r="CR93" s="43">
        <v>0</v>
      </c>
      <c r="CS93" s="11">
        <v>0</v>
      </c>
      <c r="CT93" s="44">
        <v>0</v>
      </c>
      <c r="CU93" s="43">
        <v>0</v>
      </c>
      <c r="CV93" s="11">
        <v>0</v>
      </c>
      <c r="CW93" s="44">
        <v>0</v>
      </c>
      <c r="CX93" s="43">
        <v>4660.2299999999996</v>
      </c>
      <c r="CY93" s="11">
        <v>34889.97</v>
      </c>
      <c r="CZ93" s="44">
        <f t="shared" si="77"/>
        <v>7486.7485081208442</v>
      </c>
      <c r="DA93" s="43">
        <v>2454.41</v>
      </c>
      <c r="DB93" s="11">
        <v>18239.45</v>
      </c>
      <c r="DC93" s="44">
        <f t="shared" si="78"/>
        <v>7431.2971345455735</v>
      </c>
      <c r="DD93" s="6">
        <f t="shared" si="79"/>
        <v>7246.6399999999994</v>
      </c>
      <c r="DE93" s="14">
        <f t="shared" si="80"/>
        <v>54393.979999999996</v>
      </c>
    </row>
    <row r="94" spans="1:109" x14ac:dyDescent="0.25">
      <c r="A94" s="56">
        <v>2015</v>
      </c>
      <c r="B94" s="72" t="s">
        <v>15</v>
      </c>
      <c r="C94" s="43">
        <v>0</v>
      </c>
      <c r="D94" s="11">
        <v>0</v>
      </c>
      <c r="E94" s="44">
        <v>0</v>
      </c>
      <c r="F94" s="43">
        <v>0</v>
      </c>
      <c r="G94" s="11">
        <v>0</v>
      </c>
      <c r="H94" s="44">
        <v>0</v>
      </c>
      <c r="I94" s="43">
        <v>0</v>
      </c>
      <c r="J94" s="11">
        <v>0</v>
      </c>
      <c r="K94" s="44">
        <v>0</v>
      </c>
      <c r="L94" s="43">
        <v>0</v>
      </c>
      <c r="M94" s="11">
        <v>0</v>
      </c>
      <c r="N94" s="44">
        <v>0</v>
      </c>
      <c r="O94" s="43">
        <v>0</v>
      </c>
      <c r="P94" s="11">
        <v>0</v>
      </c>
      <c r="Q94" s="44">
        <v>0</v>
      </c>
      <c r="R94" s="50">
        <v>0</v>
      </c>
      <c r="S94" s="4">
        <v>0</v>
      </c>
      <c r="T94" s="51">
        <v>0</v>
      </c>
      <c r="U94" s="43">
        <v>0</v>
      </c>
      <c r="V94" s="11">
        <v>0</v>
      </c>
      <c r="W94" s="44">
        <v>0</v>
      </c>
      <c r="X94" s="43">
        <v>0</v>
      </c>
      <c r="Y94" s="11">
        <v>0</v>
      </c>
      <c r="Z94" s="44">
        <v>0</v>
      </c>
      <c r="AA94" s="43">
        <v>0</v>
      </c>
      <c r="AB94" s="11">
        <v>0</v>
      </c>
      <c r="AC94" s="44">
        <v>0</v>
      </c>
      <c r="AD94" s="43">
        <v>0</v>
      </c>
      <c r="AE94" s="11">
        <v>0</v>
      </c>
      <c r="AF94" s="44">
        <v>0</v>
      </c>
      <c r="AG94" s="43">
        <v>0</v>
      </c>
      <c r="AH94" s="11">
        <v>0</v>
      </c>
      <c r="AI94" s="44">
        <v>0</v>
      </c>
      <c r="AJ94" s="43">
        <v>0</v>
      </c>
      <c r="AK94" s="11">
        <v>0</v>
      </c>
      <c r="AL94" s="44">
        <v>0</v>
      </c>
      <c r="AM94" s="43">
        <v>0</v>
      </c>
      <c r="AN94" s="11">
        <v>0</v>
      </c>
      <c r="AO94" s="44">
        <v>0</v>
      </c>
      <c r="AP94" s="43">
        <v>0</v>
      </c>
      <c r="AQ94" s="11">
        <v>0</v>
      </c>
      <c r="AR94" s="44">
        <v>0</v>
      </c>
      <c r="AS94" s="43">
        <v>0</v>
      </c>
      <c r="AT94" s="11">
        <v>0</v>
      </c>
      <c r="AU94" s="44">
        <v>0</v>
      </c>
      <c r="AV94" s="43">
        <v>0</v>
      </c>
      <c r="AW94" s="11">
        <v>0</v>
      </c>
      <c r="AX94" s="44">
        <v>0</v>
      </c>
      <c r="AY94" s="43">
        <v>0</v>
      </c>
      <c r="AZ94" s="11">
        <v>0</v>
      </c>
      <c r="BA94" s="44">
        <v>0</v>
      </c>
      <c r="BB94" s="43">
        <v>0</v>
      </c>
      <c r="BC94" s="11">
        <v>0</v>
      </c>
      <c r="BD94" s="44">
        <v>0</v>
      </c>
      <c r="BE94" s="43">
        <v>0</v>
      </c>
      <c r="BF94" s="11">
        <v>0</v>
      </c>
      <c r="BG94" s="44">
        <f t="shared" si="75"/>
        <v>0</v>
      </c>
      <c r="BH94" s="43">
        <v>0</v>
      </c>
      <c r="BI94" s="11">
        <v>0</v>
      </c>
      <c r="BJ94" s="44">
        <v>0</v>
      </c>
      <c r="BK94" s="43">
        <v>0</v>
      </c>
      <c r="BL94" s="11">
        <v>0</v>
      </c>
      <c r="BM94" s="44">
        <v>0</v>
      </c>
      <c r="BN94" s="43">
        <v>64.75</v>
      </c>
      <c r="BO94" s="11">
        <v>377.43</v>
      </c>
      <c r="BP94" s="44">
        <f t="shared" si="87"/>
        <v>5829.0347490347485</v>
      </c>
      <c r="BQ94" s="43">
        <v>68</v>
      </c>
      <c r="BR94" s="11">
        <v>706.83</v>
      </c>
      <c r="BS94" s="44">
        <f t="shared" si="76"/>
        <v>10394.558823529413</v>
      </c>
      <c r="BT94" s="43">
        <v>0</v>
      </c>
      <c r="BU94" s="11">
        <v>0</v>
      </c>
      <c r="BV94" s="44">
        <v>0</v>
      </c>
      <c r="BW94" s="43">
        <v>0</v>
      </c>
      <c r="BX94" s="11">
        <v>0</v>
      </c>
      <c r="BY94" s="44">
        <v>0</v>
      </c>
      <c r="BZ94" s="43">
        <v>0</v>
      </c>
      <c r="CA94" s="11">
        <v>0</v>
      </c>
      <c r="CB94" s="44">
        <v>0</v>
      </c>
      <c r="CC94" s="43">
        <v>0</v>
      </c>
      <c r="CD94" s="11">
        <v>0</v>
      </c>
      <c r="CE94" s="44">
        <v>0</v>
      </c>
      <c r="CF94" s="43">
        <v>0</v>
      </c>
      <c r="CG94" s="11">
        <v>0</v>
      </c>
      <c r="CH94" s="44">
        <v>0</v>
      </c>
      <c r="CI94" s="43">
        <v>0</v>
      </c>
      <c r="CJ94" s="11">
        <v>0</v>
      </c>
      <c r="CK94" s="44">
        <v>0</v>
      </c>
      <c r="CL94" s="43">
        <v>0</v>
      </c>
      <c r="CM94" s="11">
        <v>0</v>
      </c>
      <c r="CN94" s="44">
        <v>0</v>
      </c>
      <c r="CO94" s="43">
        <v>0</v>
      </c>
      <c r="CP94" s="11">
        <v>0</v>
      </c>
      <c r="CQ94" s="44">
        <v>0</v>
      </c>
      <c r="CR94" s="43">
        <v>0</v>
      </c>
      <c r="CS94" s="11">
        <v>0</v>
      </c>
      <c r="CT94" s="44">
        <v>0</v>
      </c>
      <c r="CU94" s="43">
        <v>0</v>
      </c>
      <c r="CV94" s="11">
        <v>0</v>
      </c>
      <c r="CW94" s="44">
        <v>0</v>
      </c>
      <c r="CX94" s="43">
        <v>4134</v>
      </c>
      <c r="CY94" s="11">
        <v>30334.57</v>
      </c>
      <c r="CZ94" s="44">
        <f t="shared" si="77"/>
        <v>7337.8253507498794</v>
      </c>
      <c r="DA94" s="43">
        <v>3979.42</v>
      </c>
      <c r="DB94" s="11">
        <v>29324.9</v>
      </c>
      <c r="DC94" s="44">
        <f t="shared" si="78"/>
        <v>7369.1392212935552</v>
      </c>
      <c r="DD94" s="6">
        <f t="shared" si="79"/>
        <v>8246.17</v>
      </c>
      <c r="DE94" s="14">
        <f t="shared" si="80"/>
        <v>60743.73</v>
      </c>
    </row>
    <row r="95" spans="1:109" x14ac:dyDescent="0.25">
      <c r="A95" s="56">
        <v>2015</v>
      </c>
      <c r="B95" s="72" t="s">
        <v>16</v>
      </c>
      <c r="C95" s="43">
        <v>0</v>
      </c>
      <c r="D95" s="11">
        <v>0</v>
      </c>
      <c r="E95" s="44">
        <v>0</v>
      </c>
      <c r="F95" s="43">
        <v>0</v>
      </c>
      <c r="G95" s="11">
        <v>0</v>
      </c>
      <c r="H95" s="44">
        <v>0</v>
      </c>
      <c r="I95" s="43">
        <v>0</v>
      </c>
      <c r="J95" s="11">
        <v>0</v>
      </c>
      <c r="K95" s="44">
        <v>0</v>
      </c>
      <c r="L95" s="43">
        <v>2.6</v>
      </c>
      <c r="M95" s="11">
        <v>14.56</v>
      </c>
      <c r="N95" s="44">
        <f t="shared" ref="N95" si="89">M95/L95*1000</f>
        <v>5600</v>
      </c>
      <c r="O95" s="43">
        <v>2.6</v>
      </c>
      <c r="P95" s="11">
        <v>14.56</v>
      </c>
      <c r="Q95" s="44">
        <f t="shared" si="74"/>
        <v>5600</v>
      </c>
      <c r="R95" s="50">
        <v>0</v>
      </c>
      <c r="S95" s="4">
        <v>0</v>
      </c>
      <c r="T95" s="51">
        <v>0</v>
      </c>
      <c r="U95" s="43">
        <v>0</v>
      </c>
      <c r="V95" s="11">
        <v>0</v>
      </c>
      <c r="W95" s="44">
        <v>0</v>
      </c>
      <c r="X95" s="43">
        <v>0</v>
      </c>
      <c r="Y95" s="11">
        <v>0</v>
      </c>
      <c r="Z95" s="44">
        <v>0</v>
      </c>
      <c r="AA95" s="43">
        <v>0</v>
      </c>
      <c r="AB95" s="11">
        <v>0</v>
      </c>
      <c r="AC95" s="44">
        <v>0</v>
      </c>
      <c r="AD95" s="43">
        <v>0</v>
      </c>
      <c r="AE95" s="11">
        <v>0</v>
      </c>
      <c r="AF95" s="44">
        <v>0</v>
      </c>
      <c r="AG95" s="43">
        <v>0</v>
      </c>
      <c r="AH95" s="11">
        <v>0</v>
      </c>
      <c r="AI95" s="44">
        <v>0</v>
      </c>
      <c r="AJ95" s="43">
        <v>0</v>
      </c>
      <c r="AK95" s="11">
        <v>0</v>
      </c>
      <c r="AL95" s="44">
        <v>0</v>
      </c>
      <c r="AM95" s="43">
        <v>0</v>
      </c>
      <c r="AN95" s="11">
        <v>0</v>
      </c>
      <c r="AO95" s="44">
        <v>0</v>
      </c>
      <c r="AP95" s="43">
        <v>0</v>
      </c>
      <c r="AQ95" s="11">
        <v>0</v>
      </c>
      <c r="AR95" s="44">
        <v>0</v>
      </c>
      <c r="AS95" s="43">
        <v>0</v>
      </c>
      <c r="AT95" s="11">
        <v>0</v>
      </c>
      <c r="AU95" s="44">
        <v>0</v>
      </c>
      <c r="AV95" s="43">
        <v>0</v>
      </c>
      <c r="AW95" s="11">
        <v>0</v>
      </c>
      <c r="AX95" s="44">
        <v>0</v>
      </c>
      <c r="AY95" s="43">
        <v>0</v>
      </c>
      <c r="AZ95" s="11">
        <v>0</v>
      </c>
      <c r="BA95" s="44">
        <v>0</v>
      </c>
      <c r="BB95" s="43">
        <v>0</v>
      </c>
      <c r="BC95" s="11">
        <v>0</v>
      </c>
      <c r="BD95" s="44">
        <v>0</v>
      </c>
      <c r="BE95" s="43">
        <v>0</v>
      </c>
      <c r="BF95" s="11">
        <v>0</v>
      </c>
      <c r="BG95" s="44">
        <f t="shared" si="75"/>
        <v>0</v>
      </c>
      <c r="BH95" s="43">
        <v>0</v>
      </c>
      <c r="BI95" s="11">
        <v>0</v>
      </c>
      <c r="BJ95" s="44">
        <v>0</v>
      </c>
      <c r="BK95" s="43">
        <v>0</v>
      </c>
      <c r="BL95" s="11">
        <v>0</v>
      </c>
      <c r="BM95" s="44">
        <v>0</v>
      </c>
      <c r="BN95" s="43">
        <v>1</v>
      </c>
      <c r="BO95" s="11">
        <v>5.78</v>
      </c>
      <c r="BP95" s="44">
        <f t="shared" si="87"/>
        <v>5780</v>
      </c>
      <c r="BQ95" s="43">
        <v>102</v>
      </c>
      <c r="BR95" s="11">
        <v>1065.29</v>
      </c>
      <c r="BS95" s="44">
        <f t="shared" si="76"/>
        <v>10444.019607843136</v>
      </c>
      <c r="BT95" s="43">
        <v>0</v>
      </c>
      <c r="BU95" s="11">
        <v>0</v>
      </c>
      <c r="BV95" s="44">
        <v>0</v>
      </c>
      <c r="BW95" s="43">
        <v>0</v>
      </c>
      <c r="BX95" s="11">
        <v>0</v>
      </c>
      <c r="BY95" s="44">
        <v>0</v>
      </c>
      <c r="BZ95" s="43">
        <v>0</v>
      </c>
      <c r="CA95" s="11">
        <v>0</v>
      </c>
      <c r="CB95" s="44">
        <v>0</v>
      </c>
      <c r="CC95" s="43">
        <v>0</v>
      </c>
      <c r="CD95" s="11">
        <v>0</v>
      </c>
      <c r="CE95" s="44">
        <v>0</v>
      </c>
      <c r="CF95" s="43">
        <v>0</v>
      </c>
      <c r="CG95" s="11">
        <v>0</v>
      </c>
      <c r="CH95" s="44">
        <v>0</v>
      </c>
      <c r="CI95" s="43">
        <v>0</v>
      </c>
      <c r="CJ95" s="11">
        <v>0</v>
      </c>
      <c r="CK95" s="44">
        <v>0</v>
      </c>
      <c r="CL95" s="43">
        <v>0</v>
      </c>
      <c r="CM95" s="11">
        <v>0</v>
      </c>
      <c r="CN95" s="44">
        <v>0</v>
      </c>
      <c r="CO95" s="43">
        <v>0</v>
      </c>
      <c r="CP95" s="11">
        <v>0</v>
      </c>
      <c r="CQ95" s="44">
        <v>0</v>
      </c>
      <c r="CR95" s="43">
        <v>0</v>
      </c>
      <c r="CS95" s="11">
        <v>0</v>
      </c>
      <c r="CT95" s="44">
        <v>0</v>
      </c>
      <c r="CU95" s="43">
        <v>0</v>
      </c>
      <c r="CV95" s="11">
        <v>0</v>
      </c>
      <c r="CW95" s="44">
        <v>0</v>
      </c>
      <c r="CX95" s="43">
        <v>3922</v>
      </c>
      <c r="CY95" s="11">
        <v>36383.11</v>
      </c>
      <c r="CZ95" s="44">
        <f t="shared" si="77"/>
        <v>9276.672616012238</v>
      </c>
      <c r="DA95" s="43">
        <v>3742.8359999999998</v>
      </c>
      <c r="DB95" s="11">
        <v>29514.5</v>
      </c>
      <c r="DC95" s="44">
        <f t="shared" si="78"/>
        <v>7885.5979797137788</v>
      </c>
      <c r="DD95" s="6">
        <f t="shared" si="79"/>
        <v>7770.4359999999997</v>
      </c>
      <c r="DE95" s="14">
        <f t="shared" si="80"/>
        <v>66983.240000000005</v>
      </c>
    </row>
    <row r="96" spans="1:109" ht="15.75" thickBot="1" x14ac:dyDescent="0.3">
      <c r="A96" s="73"/>
      <c r="B96" s="74" t="s">
        <v>17</v>
      </c>
      <c r="C96" s="65">
        <f>SUM(C84:C95)</f>
        <v>0</v>
      </c>
      <c r="D96" s="38">
        <f>SUM(D84:D95)</f>
        <v>0</v>
      </c>
      <c r="E96" s="66"/>
      <c r="F96" s="65">
        <f>SUM(F84:F95)</f>
        <v>0</v>
      </c>
      <c r="G96" s="38">
        <f>SUM(G84:G95)</f>
        <v>0</v>
      </c>
      <c r="H96" s="66"/>
      <c r="I96" s="65">
        <f>SUM(I84:I95)</f>
        <v>0</v>
      </c>
      <c r="J96" s="38">
        <f>SUM(J84:J95)</f>
        <v>0</v>
      </c>
      <c r="K96" s="66"/>
      <c r="L96" s="65">
        <f>SUM(L84:L95)</f>
        <v>9.1760000000000002</v>
      </c>
      <c r="M96" s="38">
        <f>SUM(M84:M95)</f>
        <v>81.93</v>
      </c>
      <c r="N96" s="66"/>
      <c r="O96" s="65">
        <f>SUM(O84:O95)</f>
        <v>9.1760000000000002</v>
      </c>
      <c r="P96" s="38">
        <f>SUM(P84:P95)</f>
        <v>81.93</v>
      </c>
      <c r="Q96" s="66"/>
      <c r="R96" s="65">
        <f>SUM(R84:R95)</f>
        <v>0</v>
      </c>
      <c r="S96" s="38">
        <f>SUM(S84:S95)</f>
        <v>0</v>
      </c>
      <c r="T96" s="66"/>
      <c r="U96" s="65">
        <f>SUM(U84:U95)</f>
        <v>33000</v>
      </c>
      <c r="V96" s="38">
        <f>SUM(V84:V95)</f>
        <v>177432.26</v>
      </c>
      <c r="W96" s="66"/>
      <c r="X96" s="65">
        <f>SUM(X84:X95)</f>
        <v>0</v>
      </c>
      <c r="Y96" s="38">
        <f>SUM(Y84:Y95)</f>
        <v>0</v>
      </c>
      <c r="Z96" s="66"/>
      <c r="AA96" s="65">
        <f>SUM(AA84:AA95)</f>
        <v>0</v>
      </c>
      <c r="AB96" s="38">
        <f>SUM(AB84:AB95)</f>
        <v>0</v>
      </c>
      <c r="AC96" s="66"/>
      <c r="AD96" s="65">
        <f>SUM(AD84:AD95)</f>
        <v>0.01</v>
      </c>
      <c r="AE96" s="38">
        <f>SUM(AE84:AE95)</f>
        <v>11.62</v>
      </c>
      <c r="AF96" s="66"/>
      <c r="AG96" s="65">
        <f>SUM(AG84:AG95)</f>
        <v>0</v>
      </c>
      <c r="AH96" s="38">
        <f>SUM(AH84:AH95)</f>
        <v>0</v>
      </c>
      <c r="AI96" s="66"/>
      <c r="AJ96" s="65">
        <f>SUM(AJ84:AJ95)</f>
        <v>0</v>
      </c>
      <c r="AK96" s="38">
        <f>SUM(AK84:AK95)</f>
        <v>0</v>
      </c>
      <c r="AL96" s="66"/>
      <c r="AM96" s="65">
        <f>SUM(AM84:AM95)</f>
        <v>0</v>
      </c>
      <c r="AN96" s="38">
        <f>SUM(AN84:AN95)</f>
        <v>0</v>
      </c>
      <c r="AO96" s="66"/>
      <c r="AP96" s="65">
        <f>SUM(AP84:AP95)</f>
        <v>0</v>
      </c>
      <c r="AQ96" s="38">
        <f>SUM(AQ84:AQ95)</f>
        <v>0</v>
      </c>
      <c r="AR96" s="66"/>
      <c r="AS96" s="65">
        <f>SUM(AS84:AS95)</f>
        <v>0</v>
      </c>
      <c r="AT96" s="38">
        <f>SUM(AT84:AT95)</f>
        <v>0</v>
      </c>
      <c r="AU96" s="66"/>
      <c r="AV96" s="65">
        <f>SUM(AV84:AV95)</f>
        <v>3.5999999999999997E-2</v>
      </c>
      <c r="AW96" s="38">
        <f>SUM(AW84:AW95)</f>
        <v>1.1100000000000001</v>
      </c>
      <c r="AX96" s="66"/>
      <c r="AY96" s="65">
        <f>SUM(AY84:AY95)</f>
        <v>0</v>
      </c>
      <c r="AZ96" s="38">
        <f>SUM(AZ84:AZ95)</f>
        <v>0</v>
      </c>
      <c r="BA96" s="66"/>
      <c r="BB96" s="65">
        <f>SUM(BB84:BB95)</f>
        <v>15</v>
      </c>
      <c r="BC96" s="38">
        <f>SUM(BC84:BC95)</f>
        <v>119.19</v>
      </c>
      <c r="BD96" s="66"/>
      <c r="BE96" s="65">
        <f t="shared" ref="BE96:BF96" si="90">SUM(BE84:BE95)</f>
        <v>0</v>
      </c>
      <c r="BF96" s="38">
        <f t="shared" si="90"/>
        <v>0</v>
      </c>
      <c r="BG96" s="66"/>
      <c r="BH96" s="65">
        <f>SUM(BH84:BH95)</f>
        <v>0</v>
      </c>
      <c r="BI96" s="38">
        <f>SUM(BI84:BI95)</f>
        <v>0</v>
      </c>
      <c r="BJ96" s="66"/>
      <c r="BK96" s="65">
        <f>SUM(BK84:BK95)</f>
        <v>0</v>
      </c>
      <c r="BL96" s="38">
        <f>SUM(BL84:BL95)</f>
        <v>0</v>
      </c>
      <c r="BM96" s="66"/>
      <c r="BN96" s="65">
        <f>SUM(BN84:BN95)</f>
        <v>131</v>
      </c>
      <c r="BO96" s="38">
        <f>SUM(BO84:BO95)</f>
        <v>854.28</v>
      </c>
      <c r="BP96" s="66"/>
      <c r="BQ96" s="65">
        <f>SUM(BQ84:BQ95)</f>
        <v>504.72499999999997</v>
      </c>
      <c r="BR96" s="38">
        <f>SUM(BR84:BR95)</f>
        <v>4731.55</v>
      </c>
      <c r="BS96" s="66"/>
      <c r="BT96" s="65">
        <f>SUM(BT84:BT95)</f>
        <v>0</v>
      </c>
      <c r="BU96" s="38">
        <f>SUM(BU84:BU95)</f>
        <v>0</v>
      </c>
      <c r="BV96" s="66"/>
      <c r="BW96" s="65">
        <f>SUM(BW84:BW95)</f>
        <v>0</v>
      </c>
      <c r="BX96" s="38">
        <f>SUM(BX84:BX95)</f>
        <v>0</v>
      </c>
      <c r="BY96" s="66"/>
      <c r="BZ96" s="65">
        <f>SUM(BZ84:BZ95)</f>
        <v>0</v>
      </c>
      <c r="CA96" s="38">
        <f>SUM(CA84:CA95)</f>
        <v>0</v>
      </c>
      <c r="CB96" s="66"/>
      <c r="CC96" s="65">
        <f>SUM(CC84:CC95)</f>
        <v>0</v>
      </c>
      <c r="CD96" s="38">
        <f>SUM(CD84:CD95)</f>
        <v>0</v>
      </c>
      <c r="CE96" s="66"/>
      <c r="CF96" s="65">
        <v>0</v>
      </c>
      <c r="CG96" s="38">
        <v>0</v>
      </c>
      <c r="CH96" s="66"/>
      <c r="CI96" s="65">
        <f>SUM(CI84:CI95)</f>
        <v>0</v>
      </c>
      <c r="CJ96" s="38">
        <f>SUM(CJ84:CJ95)</f>
        <v>0</v>
      </c>
      <c r="CK96" s="66"/>
      <c r="CL96" s="65">
        <f>SUM(CL84:CL95)</f>
        <v>0</v>
      </c>
      <c r="CM96" s="38">
        <f>SUM(CM84:CM95)</f>
        <v>0</v>
      </c>
      <c r="CN96" s="66"/>
      <c r="CO96" s="65">
        <f>SUM(CO84:CO95)</f>
        <v>444.70499999999998</v>
      </c>
      <c r="CP96" s="38">
        <f>SUM(CP84:CP95)</f>
        <v>2885.7400000000002</v>
      </c>
      <c r="CQ96" s="66"/>
      <c r="CR96" s="65">
        <f>SUM(CR84:CR95)</f>
        <v>0</v>
      </c>
      <c r="CS96" s="38">
        <f>SUM(CS84:CS95)</f>
        <v>0</v>
      </c>
      <c r="CT96" s="66"/>
      <c r="CU96" s="65">
        <f>SUM(CU84:CU95)</f>
        <v>0</v>
      </c>
      <c r="CV96" s="38">
        <f>SUM(CV84:CV95)</f>
        <v>0</v>
      </c>
      <c r="CW96" s="66"/>
      <c r="CX96" s="65">
        <f>SUM(CX84:CX95)</f>
        <v>30690.829999999998</v>
      </c>
      <c r="CY96" s="38">
        <f>SUM(CY84:CY95)</f>
        <v>220392.46999999997</v>
      </c>
      <c r="CZ96" s="66"/>
      <c r="DA96" s="65">
        <f>SUM(DA84:DA95)</f>
        <v>29267.856000000003</v>
      </c>
      <c r="DB96" s="38">
        <f>SUM(DB84:DB95)</f>
        <v>214468.38</v>
      </c>
      <c r="DC96" s="66"/>
      <c r="DD96" s="39">
        <f t="shared" si="79"/>
        <v>94063.337999999989</v>
      </c>
      <c r="DE96" s="40">
        <f t="shared" si="80"/>
        <v>620978.52999999991</v>
      </c>
    </row>
    <row r="97" spans="1:109" x14ac:dyDescent="0.25">
      <c r="A97" s="56">
        <v>2016</v>
      </c>
      <c r="B97" s="61" t="s">
        <v>5</v>
      </c>
      <c r="C97" s="48">
        <v>0</v>
      </c>
      <c r="D97" s="20">
        <v>0</v>
      </c>
      <c r="E97" s="49">
        <v>0</v>
      </c>
      <c r="F97" s="48">
        <v>0</v>
      </c>
      <c r="G97" s="20">
        <v>0</v>
      </c>
      <c r="H97" s="49">
        <v>0</v>
      </c>
      <c r="I97" s="48">
        <v>0</v>
      </c>
      <c r="J97" s="20">
        <v>0</v>
      </c>
      <c r="K97" s="49">
        <v>0</v>
      </c>
      <c r="L97" s="48">
        <v>0</v>
      </c>
      <c r="M97" s="20">
        <v>0</v>
      </c>
      <c r="N97" s="49">
        <v>0</v>
      </c>
      <c r="O97" s="48">
        <v>0</v>
      </c>
      <c r="P97" s="20">
        <v>0</v>
      </c>
      <c r="Q97" s="49">
        <v>0</v>
      </c>
      <c r="R97" s="48">
        <v>0</v>
      </c>
      <c r="S97" s="20">
        <v>0</v>
      </c>
      <c r="T97" s="49">
        <v>0</v>
      </c>
      <c r="U97" s="48">
        <v>0</v>
      </c>
      <c r="V97" s="20">
        <v>0</v>
      </c>
      <c r="W97" s="49">
        <v>0</v>
      </c>
      <c r="X97" s="48">
        <v>0</v>
      </c>
      <c r="Y97" s="20">
        <v>0</v>
      </c>
      <c r="Z97" s="49">
        <v>0</v>
      </c>
      <c r="AA97" s="48">
        <v>0</v>
      </c>
      <c r="AB97" s="20">
        <v>0</v>
      </c>
      <c r="AC97" s="49">
        <v>0</v>
      </c>
      <c r="AD97" s="48">
        <v>0</v>
      </c>
      <c r="AE97" s="20">
        <v>0</v>
      </c>
      <c r="AF97" s="49">
        <v>0</v>
      </c>
      <c r="AG97" s="48">
        <v>0</v>
      </c>
      <c r="AH97" s="20">
        <v>0</v>
      </c>
      <c r="AI97" s="49">
        <v>0</v>
      </c>
      <c r="AJ97" s="43">
        <v>0</v>
      </c>
      <c r="AK97" s="11">
        <v>0</v>
      </c>
      <c r="AL97" s="44">
        <v>0</v>
      </c>
      <c r="AM97" s="43">
        <v>0</v>
      </c>
      <c r="AN97" s="11">
        <v>0</v>
      </c>
      <c r="AO97" s="44">
        <v>0</v>
      </c>
      <c r="AP97" s="48">
        <v>0</v>
      </c>
      <c r="AQ97" s="20">
        <v>0</v>
      </c>
      <c r="AR97" s="49">
        <v>0</v>
      </c>
      <c r="AS97" s="48">
        <v>0</v>
      </c>
      <c r="AT97" s="20">
        <v>0</v>
      </c>
      <c r="AU97" s="69">
        <v>0</v>
      </c>
      <c r="AV97" s="48">
        <v>0</v>
      </c>
      <c r="AW97" s="20">
        <v>0</v>
      </c>
      <c r="AX97" s="69">
        <v>0</v>
      </c>
      <c r="AY97" s="48">
        <v>0</v>
      </c>
      <c r="AZ97" s="20">
        <v>0</v>
      </c>
      <c r="BA97" s="69">
        <v>0</v>
      </c>
      <c r="BB97" s="48">
        <v>28.4</v>
      </c>
      <c r="BC97" s="20">
        <v>434.96</v>
      </c>
      <c r="BD97" s="69">
        <f t="shared" ref="BD97:BD108" si="91">BC97/BB97*1000</f>
        <v>15315.492957746479</v>
      </c>
      <c r="BE97" s="50">
        <v>0</v>
      </c>
      <c r="BF97" s="4">
        <v>0</v>
      </c>
      <c r="BG97" s="51">
        <f t="shared" ref="BG97:BG108" si="92">IF(BE97=0,0,BF97/BE97*1000)</f>
        <v>0</v>
      </c>
      <c r="BH97" s="50">
        <v>0</v>
      </c>
      <c r="BI97" s="4">
        <v>0</v>
      </c>
      <c r="BJ97" s="51">
        <v>0</v>
      </c>
      <c r="BK97" s="48">
        <v>1</v>
      </c>
      <c r="BL97" s="20">
        <v>16.7</v>
      </c>
      <c r="BM97" s="69">
        <f t="shared" ref="BM97:BM108" si="93">BL97/BK97*1000</f>
        <v>16700</v>
      </c>
      <c r="BN97" s="48">
        <v>0</v>
      </c>
      <c r="BO97" s="20">
        <v>0</v>
      </c>
      <c r="BP97" s="69">
        <v>0</v>
      </c>
      <c r="BQ97" s="48">
        <v>204.16</v>
      </c>
      <c r="BR97" s="20">
        <v>2119.56</v>
      </c>
      <c r="BS97" s="69">
        <f t="shared" ref="BS97:BS107" si="94">BR97/BQ97*1000</f>
        <v>10381.857366771159</v>
      </c>
      <c r="BT97" s="48">
        <v>0</v>
      </c>
      <c r="BU97" s="20">
        <v>0</v>
      </c>
      <c r="BV97" s="69">
        <v>0</v>
      </c>
      <c r="BW97" s="48">
        <v>0</v>
      </c>
      <c r="BX97" s="20">
        <v>0</v>
      </c>
      <c r="BY97" s="69">
        <v>0</v>
      </c>
      <c r="BZ97" s="48">
        <v>0</v>
      </c>
      <c r="CA97" s="20">
        <v>0</v>
      </c>
      <c r="CB97" s="69">
        <v>0</v>
      </c>
      <c r="CC97" s="48">
        <v>0</v>
      </c>
      <c r="CD97" s="20">
        <v>0</v>
      </c>
      <c r="CE97" s="69">
        <v>0</v>
      </c>
      <c r="CF97" s="48">
        <v>0</v>
      </c>
      <c r="CG97" s="20">
        <v>0</v>
      </c>
      <c r="CH97" s="69">
        <v>0</v>
      </c>
      <c r="CI97" s="48">
        <v>0</v>
      </c>
      <c r="CJ97" s="20">
        <v>0</v>
      </c>
      <c r="CK97" s="69">
        <v>0</v>
      </c>
      <c r="CL97" s="48">
        <v>0</v>
      </c>
      <c r="CM97" s="20">
        <v>0</v>
      </c>
      <c r="CN97" s="69">
        <v>0</v>
      </c>
      <c r="CO97" s="48">
        <v>0</v>
      </c>
      <c r="CP97" s="20">
        <v>0</v>
      </c>
      <c r="CQ97" s="69">
        <v>0</v>
      </c>
      <c r="CR97" s="48">
        <v>0</v>
      </c>
      <c r="CS97" s="20">
        <v>0</v>
      </c>
      <c r="CT97" s="69">
        <v>0</v>
      </c>
      <c r="CU97" s="48">
        <v>0</v>
      </c>
      <c r="CV97" s="20">
        <v>0</v>
      </c>
      <c r="CW97" s="69">
        <v>0</v>
      </c>
      <c r="CX97" s="48">
        <v>2764.5459999999998</v>
      </c>
      <c r="CY97" s="20">
        <v>25112.66</v>
      </c>
      <c r="CZ97" s="69">
        <f t="shared" ref="CZ97:CZ108" si="95">CY97/CX97*1000</f>
        <v>9083.8278690244279</v>
      </c>
      <c r="DA97" s="48">
        <v>952.6</v>
      </c>
      <c r="DB97" s="20">
        <v>8858.56</v>
      </c>
      <c r="DC97" s="69">
        <f t="shared" ref="DC97:DC108" si="96">DB97/DA97*1000</f>
        <v>9299.3491496955685</v>
      </c>
      <c r="DD97" s="6">
        <f t="shared" ref="DD97:DD122" si="97">SUM(DA97,CX97,CU97,CR97,CC97,BW97,BN97,BK97,BB97,AY97,AS97,AD97,U97,I97,F97,C97,BQ97+O97)+AV97+CI97+CO97+CL97</f>
        <v>3950.7059999999997</v>
      </c>
      <c r="DE97" s="14">
        <f t="shared" ref="DE97:DE122" si="98">SUM(DB97,CY97,CV97,CS97,CD97,BX97,BO97,BL97,BC97,AZ97,AT97,AE97,V97,J97,G97,D97,BR97+P97)+AW97+CJ97+CP97+CM97</f>
        <v>36542.439999999995</v>
      </c>
    </row>
    <row r="98" spans="1:109" x14ac:dyDescent="0.25">
      <c r="A98" s="56">
        <v>2016</v>
      </c>
      <c r="B98" s="62" t="s">
        <v>6</v>
      </c>
      <c r="C98" s="50">
        <v>0</v>
      </c>
      <c r="D98" s="4">
        <v>0</v>
      </c>
      <c r="E98" s="51">
        <v>0</v>
      </c>
      <c r="F98" s="50">
        <v>0</v>
      </c>
      <c r="G98" s="4">
        <v>0</v>
      </c>
      <c r="H98" s="51">
        <v>0</v>
      </c>
      <c r="I98" s="50">
        <v>0</v>
      </c>
      <c r="J98" s="4">
        <v>0</v>
      </c>
      <c r="K98" s="51">
        <v>0</v>
      </c>
      <c r="L98" s="50">
        <v>0</v>
      </c>
      <c r="M98" s="4">
        <v>0</v>
      </c>
      <c r="N98" s="51">
        <v>0</v>
      </c>
      <c r="O98" s="50">
        <v>0</v>
      </c>
      <c r="P98" s="4">
        <v>0</v>
      </c>
      <c r="Q98" s="51">
        <v>0</v>
      </c>
      <c r="R98" s="50">
        <v>0</v>
      </c>
      <c r="S98" s="4">
        <v>0</v>
      </c>
      <c r="T98" s="51">
        <v>0</v>
      </c>
      <c r="U98" s="50">
        <v>0</v>
      </c>
      <c r="V98" s="4">
        <v>0</v>
      </c>
      <c r="W98" s="51">
        <v>0</v>
      </c>
      <c r="X98" s="50">
        <v>0</v>
      </c>
      <c r="Y98" s="4">
        <v>0</v>
      </c>
      <c r="Z98" s="51">
        <v>0</v>
      </c>
      <c r="AA98" s="50">
        <v>0</v>
      </c>
      <c r="AB98" s="4">
        <v>0</v>
      </c>
      <c r="AC98" s="51">
        <v>0</v>
      </c>
      <c r="AD98" s="50">
        <v>0</v>
      </c>
      <c r="AE98" s="4">
        <v>0</v>
      </c>
      <c r="AF98" s="51">
        <v>0</v>
      </c>
      <c r="AG98" s="50">
        <v>0</v>
      </c>
      <c r="AH98" s="4">
        <v>0</v>
      </c>
      <c r="AI98" s="51">
        <v>0</v>
      </c>
      <c r="AJ98" s="43">
        <v>0</v>
      </c>
      <c r="AK98" s="11">
        <v>0</v>
      </c>
      <c r="AL98" s="44">
        <v>0</v>
      </c>
      <c r="AM98" s="43">
        <v>0</v>
      </c>
      <c r="AN98" s="11">
        <v>0</v>
      </c>
      <c r="AO98" s="44">
        <v>0</v>
      </c>
      <c r="AP98" s="50">
        <v>0</v>
      </c>
      <c r="AQ98" s="4">
        <v>0</v>
      </c>
      <c r="AR98" s="51">
        <v>0</v>
      </c>
      <c r="AS98" s="50">
        <v>0</v>
      </c>
      <c r="AT98" s="4">
        <v>0</v>
      </c>
      <c r="AU98" s="60">
        <v>0</v>
      </c>
      <c r="AV98" s="50">
        <v>0</v>
      </c>
      <c r="AW98" s="4">
        <v>0</v>
      </c>
      <c r="AX98" s="60">
        <v>0</v>
      </c>
      <c r="AY98" s="50">
        <v>0</v>
      </c>
      <c r="AZ98" s="4">
        <v>0</v>
      </c>
      <c r="BA98" s="60">
        <v>0</v>
      </c>
      <c r="BB98" s="50">
        <v>2</v>
      </c>
      <c r="BC98" s="4">
        <v>28.53</v>
      </c>
      <c r="BD98" s="60">
        <f t="shared" si="91"/>
        <v>14265</v>
      </c>
      <c r="BE98" s="50">
        <v>0</v>
      </c>
      <c r="BF98" s="4">
        <v>0</v>
      </c>
      <c r="BG98" s="51">
        <f t="shared" si="92"/>
        <v>0</v>
      </c>
      <c r="BH98" s="50">
        <v>0</v>
      </c>
      <c r="BI98" s="4">
        <v>0</v>
      </c>
      <c r="BJ98" s="51">
        <v>0</v>
      </c>
      <c r="BK98" s="50">
        <v>0</v>
      </c>
      <c r="BL98" s="4">
        <v>0</v>
      </c>
      <c r="BM98" s="60">
        <v>0</v>
      </c>
      <c r="BN98" s="50">
        <v>0</v>
      </c>
      <c r="BO98" s="4">
        <v>0</v>
      </c>
      <c r="BP98" s="60">
        <v>0</v>
      </c>
      <c r="BQ98" s="50">
        <v>68</v>
      </c>
      <c r="BR98" s="4">
        <v>721.82</v>
      </c>
      <c r="BS98" s="60">
        <f t="shared" si="94"/>
        <v>10615</v>
      </c>
      <c r="BT98" s="50">
        <v>0</v>
      </c>
      <c r="BU98" s="4">
        <v>0</v>
      </c>
      <c r="BV98" s="60">
        <v>0</v>
      </c>
      <c r="BW98" s="50">
        <v>0</v>
      </c>
      <c r="BX98" s="4">
        <v>0</v>
      </c>
      <c r="BY98" s="60">
        <v>0</v>
      </c>
      <c r="BZ98" s="50">
        <v>0</v>
      </c>
      <c r="CA98" s="4">
        <v>0</v>
      </c>
      <c r="CB98" s="60">
        <v>0</v>
      </c>
      <c r="CC98" s="50">
        <v>0</v>
      </c>
      <c r="CD98" s="4">
        <v>0</v>
      </c>
      <c r="CE98" s="60">
        <v>0</v>
      </c>
      <c r="CF98" s="50">
        <v>0</v>
      </c>
      <c r="CG98" s="4">
        <v>0</v>
      </c>
      <c r="CH98" s="60">
        <v>0</v>
      </c>
      <c r="CI98" s="50">
        <v>0</v>
      </c>
      <c r="CJ98" s="4">
        <v>0</v>
      </c>
      <c r="CK98" s="60">
        <v>0</v>
      </c>
      <c r="CL98" s="48">
        <v>0</v>
      </c>
      <c r="CM98" s="20">
        <v>0</v>
      </c>
      <c r="CN98" s="69">
        <v>0</v>
      </c>
      <c r="CO98" s="50">
        <v>0</v>
      </c>
      <c r="CP98" s="4">
        <v>0</v>
      </c>
      <c r="CQ98" s="60">
        <v>0</v>
      </c>
      <c r="CR98" s="50">
        <v>0</v>
      </c>
      <c r="CS98" s="4">
        <v>0</v>
      </c>
      <c r="CT98" s="60">
        <v>0</v>
      </c>
      <c r="CU98" s="50">
        <v>0</v>
      </c>
      <c r="CV98" s="4">
        <v>0</v>
      </c>
      <c r="CW98" s="60">
        <v>0</v>
      </c>
      <c r="CX98" s="50">
        <v>347</v>
      </c>
      <c r="CY98" s="4">
        <v>2478.02</v>
      </c>
      <c r="CZ98" s="60">
        <f t="shared" si="95"/>
        <v>7141.2680115273779</v>
      </c>
      <c r="DA98" s="50">
        <v>998.62</v>
      </c>
      <c r="DB98" s="4">
        <v>7596.19</v>
      </c>
      <c r="DC98" s="60">
        <f t="shared" si="96"/>
        <v>7606.6872283751572</v>
      </c>
      <c r="DD98" s="21">
        <f t="shared" si="97"/>
        <v>1415.62</v>
      </c>
      <c r="DE98" s="22">
        <f t="shared" si="98"/>
        <v>10824.56</v>
      </c>
    </row>
    <row r="99" spans="1:109" x14ac:dyDescent="0.25">
      <c r="A99" s="56">
        <v>2016</v>
      </c>
      <c r="B99" s="62" t="s">
        <v>7</v>
      </c>
      <c r="C99" s="50">
        <v>0</v>
      </c>
      <c r="D99" s="4">
        <v>0</v>
      </c>
      <c r="E99" s="51">
        <v>0</v>
      </c>
      <c r="F99" s="50">
        <v>0</v>
      </c>
      <c r="G99" s="4">
        <v>0</v>
      </c>
      <c r="H99" s="51">
        <v>0</v>
      </c>
      <c r="I99" s="50">
        <v>0</v>
      </c>
      <c r="J99" s="4">
        <v>0</v>
      </c>
      <c r="K99" s="51">
        <v>0</v>
      </c>
      <c r="L99" s="50">
        <v>0</v>
      </c>
      <c r="M99" s="4">
        <v>0</v>
      </c>
      <c r="N99" s="51">
        <v>0</v>
      </c>
      <c r="O99" s="50">
        <v>0</v>
      </c>
      <c r="P99" s="4">
        <v>0</v>
      </c>
      <c r="Q99" s="51">
        <v>0</v>
      </c>
      <c r="R99" s="50">
        <v>0</v>
      </c>
      <c r="S99" s="4">
        <v>0</v>
      </c>
      <c r="T99" s="51">
        <v>0</v>
      </c>
      <c r="U99" s="50">
        <v>0</v>
      </c>
      <c r="V99" s="4">
        <v>0</v>
      </c>
      <c r="W99" s="51">
        <v>0</v>
      </c>
      <c r="X99" s="50">
        <v>0</v>
      </c>
      <c r="Y99" s="4">
        <v>0</v>
      </c>
      <c r="Z99" s="51">
        <v>0</v>
      </c>
      <c r="AA99" s="50">
        <v>0</v>
      </c>
      <c r="AB99" s="4">
        <v>0</v>
      </c>
      <c r="AC99" s="51">
        <v>0</v>
      </c>
      <c r="AD99" s="50">
        <v>0</v>
      </c>
      <c r="AE99" s="4">
        <v>0</v>
      </c>
      <c r="AF99" s="51">
        <v>0</v>
      </c>
      <c r="AG99" s="50">
        <v>0</v>
      </c>
      <c r="AH99" s="4">
        <v>0</v>
      </c>
      <c r="AI99" s="51">
        <v>0</v>
      </c>
      <c r="AJ99" s="43">
        <v>0</v>
      </c>
      <c r="AK99" s="11">
        <v>0</v>
      </c>
      <c r="AL99" s="44">
        <v>0</v>
      </c>
      <c r="AM99" s="43">
        <v>0</v>
      </c>
      <c r="AN99" s="11">
        <v>0</v>
      </c>
      <c r="AO99" s="44">
        <v>0</v>
      </c>
      <c r="AP99" s="50">
        <v>0</v>
      </c>
      <c r="AQ99" s="4">
        <v>0</v>
      </c>
      <c r="AR99" s="51">
        <v>0</v>
      </c>
      <c r="AS99" s="50">
        <v>0</v>
      </c>
      <c r="AT99" s="4">
        <v>0</v>
      </c>
      <c r="AU99" s="60">
        <v>0</v>
      </c>
      <c r="AV99" s="50">
        <v>0</v>
      </c>
      <c r="AW99" s="4">
        <v>0</v>
      </c>
      <c r="AX99" s="60">
        <v>0</v>
      </c>
      <c r="AY99" s="50">
        <v>0</v>
      </c>
      <c r="AZ99" s="4">
        <v>0</v>
      </c>
      <c r="BA99" s="60">
        <v>0</v>
      </c>
      <c r="BB99" s="50">
        <v>0</v>
      </c>
      <c r="BC99" s="4">
        <v>0</v>
      </c>
      <c r="BD99" s="60">
        <v>0</v>
      </c>
      <c r="BE99" s="50">
        <v>0</v>
      </c>
      <c r="BF99" s="4">
        <v>0</v>
      </c>
      <c r="BG99" s="51">
        <f t="shared" si="92"/>
        <v>0</v>
      </c>
      <c r="BH99" s="50">
        <v>0</v>
      </c>
      <c r="BI99" s="4">
        <v>0</v>
      </c>
      <c r="BJ99" s="51">
        <v>0</v>
      </c>
      <c r="BK99" s="50">
        <v>0</v>
      </c>
      <c r="BL99" s="4">
        <v>0</v>
      </c>
      <c r="BM99" s="60">
        <v>0</v>
      </c>
      <c r="BN99" s="50">
        <v>0.25</v>
      </c>
      <c r="BO99" s="4">
        <v>5.5</v>
      </c>
      <c r="BP99" s="60">
        <f t="shared" ref="BP99:BP107" si="99">BO99/BN99*1000</f>
        <v>22000</v>
      </c>
      <c r="BQ99" s="50">
        <v>0.14499999999999999</v>
      </c>
      <c r="BR99" s="4">
        <v>1.52</v>
      </c>
      <c r="BS99" s="60">
        <f t="shared" si="94"/>
        <v>10482.758620689656</v>
      </c>
      <c r="BT99" s="50">
        <v>0</v>
      </c>
      <c r="BU99" s="4">
        <v>0</v>
      </c>
      <c r="BV99" s="60">
        <v>0</v>
      </c>
      <c r="BW99" s="50">
        <v>0</v>
      </c>
      <c r="BX99" s="4">
        <v>0</v>
      </c>
      <c r="BY99" s="60">
        <v>0</v>
      </c>
      <c r="BZ99" s="50">
        <v>0</v>
      </c>
      <c r="CA99" s="4">
        <v>0</v>
      </c>
      <c r="CB99" s="60">
        <v>0</v>
      </c>
      <c r="CC99" s="50">
        <v>0</v>
      </c>
      <c r="CD99" s="4">
        <v>0</v>
      </c>
      <c r="CE99" s="60">
        <v>0</v>
      </c>
      <c r="CF99" s="50">
        <v>0</v>
      </c>
      <c r="CG99" s="4">
        <v>0</v>
      </c>
      <c r="CH99" s="60">
        <v>0</v>
      </c>
      <c r="CI99" s="50">
        <v>0</v>
      </c>
      <c r="CJ99" s="4">
        <v>0</v>
      </c>
      <c r="CK99" s="60">
        <v>0</v>
      </c>
      <c r="CL99" s="48">
        <v>0</v>
      </c>
      <c r="CM99" s="20">
        <v>0</v>
      </c>
      <c r="CN99" s="69">
        <v>0</v>
      </c>
      <c r="CO99" s="50">
        <v>0</v>
      </c>
      <c r="CP99" s="4">
        <v>0</v>
      </c>
      <c r="CQ99" s="60">
        <v>0</v>
      </c>
      <c r="CR99" s="50">
        <v>0</v>
      </c>
      <c r="CS99" s="4">
        <v>0</v>
      </c>
      <c r="CT99" s="60">
        <v>0</v>
      </c>
      <c r="CU99" s="50">
        <v>0</v>
      </c>
      <c r="CV99" s="4">
        <v>0</v>
      </c>
      <c r="CW99" s="60">
        <v>0</v>
      </c>
      <c r="CX99" s="50">
        <v>1200.67</v>
      </c>
      <c r="CY99" s="4">
        <v>7743.08</v>
      </c>
      <c r="CZ99" s="60">
        <f t="shared" si="95"/>
        <v>6448.9659939866906</v>
      </c>
      <c r="DA99" s="50">
        <v>2215.42</v>
      </c>
      <c r="DB99" s="4">
        <v>15274.51</v>
      </c>
      <c r="DC99" s="60">
        <f t="shared" si="96"/>
        <v>6894.6339745962387</v>
      </c>
      <c r="DD99" s="21">
        <f t="shared" si="97"/>
        <v>3416.4850000000001</v>
      </c>
      <c r="DE99" s="22">
        <f t="shared" si="98"/>
        <v>23024.61</v>
      </c>
    </row>
    <row r="100" spans="1:109" x14ac:dyDescent="0.25">
      <c r="A100" s="56">
        <v>2016</v>
      </c>
      <c r="B100" s="62" t="s">
        <v>8</v>
      </c>
      <c r="C100" s="50">
        <v>0</v>
      </c>
      <c r="D100" s="4">
        <v>0</v>
      </c>
      <c r="E100" s="51">
        <v>0</v>
      </c>
      <c r="F100" s="50">
        <v>0</v>
      </c>
      <c r="G100" s="4">
        <v>0</v>
      </c>
      <c r="H100" s="51">
        <v>0</v>
      </c>
      <c r="I100" s="50">
        <v>0</v>
      </c>
      <c r="J100" s="4">
        <v>0</v>
      </c>
      <c r="K100" s="51">
        <v>0</v>
      </c>
      <c r="L100" s="50">
        <v>0</v>
      </c>
      <c r="M100" s="4">
        <v>0</v>
      </c>
      <c r="N100" s="51">
        <v>0</v>
      </c>
      <c r="O100" s="50">
        <v>0</v>
      </c>
      <c r="P100" s="4">
        <v>0</v>
      </c>
      <c r="Q100" s="51">
        <v>0</v>
      </c>
      <c r="R100" s="50">
        <v>0</v>
      </c>
      <c r="S100" s="4">
        <v>0</v>
      </c>
      <c r="T100" s="51">
        <v>0</v>
      </c>
      <c r="U100" s="50">
        <v>0</v>
      </c>
      <c r="V100" s="4">
        <v>0</v>
      </c>
      <c r="W100" s="51">
        <v>0</v>
      </c>
      <c r="X100" s="50">
        <v>0</v>
      </c>
      <c r="Y100" s="4">
        <v>0</v>
      </c>
      <c r="Z100" s="51">
        <v>0</v>
      </c>
      <c r="AA100" s="50">
        <v>0</v>
      </c>
      <c r="AB100" s="4">
        <v>0</v>
      </c>
      <c r="AC100" s="51">
        <v>0</v>
      </c>
      <c r="AD100" s="50">
        <v>0</v>
      </c>
      <c r="AE100" s="4">
        <v>0</v>
      </c>
      <c r="AF100" s="51">
        <v>0</v>
      </c>
      <c r="AG100" s="50">
        <v>0</v>
      </c>
      <c r="AH100" s="4">
        <v>0</v>
      </c>
      <c r="AI100" s="51">
        <v>0</v>
      </c>
      <c r="AJ100" s="43">
        <v>0</v>
      </c>
      <c r="AK100" s="11">
        <v>0</v>
      </c>
      <c r="AL100" s="44">
        <v>0</v>
      </c>
      <c r="AM100" s="43">
        <v>0</v>
      </c>
      <c r="AN100" s="11">
        <v>0</v>
      </c>
      <c r="AO100" s="44">
        <v>0</v>
      </c>
      <c r="AP100" s="50">
        <v>0</v>
      </c>
      <c r="AQ100" s="4">
        <v>0</v>
      </c>
      <c r="AR100" s="51">
        <v>0</v>
      </c>
      <c r="AS100" s="50">
        <v>0</v>
      </c>
      <c r="AT100" s="4">
        <v>0</v>
      </c>
      <c r="AU100" s="60">
        <v>0</v>
      </c>
      <c r="AV100" s="50">
        <v>0</v>
      </c>
      <c r="AW100" s="4">
        <v>0</v>
      </c>
      <c r="AX100" s="60">
        <v>0</v>
      </c>
      <c r="AY100" s="50">
        <v>0</v>
      </c>
      <c r="AZ100" s="4">
        <v>0</v>
      </c>
      <c r="BA100" s="60">
        <v>0</v>
      </c>
      <c r="BB100" s="50">
        <v>0</v>
      </c>
      <c r="BC100" s="4">
        <v>0</v>
      </c>
      <c r="BD100" s="60">
        <v>0</v>
      </c>
      <c r="BE100" s="50">
        <v>0</v>
      </c>
      <c r="BF100" s="4">
        <v>0</v>
      </c>
      <c r="BG100" s="51">
        <f t="shared" si="92"/>
        <v>0</v>
      </c>
      <c r="BH100" s="50">
        <v>0</v>
      </c>
      <c r="BI100" s="4">
        <v>0</v>
      </c>
      <c r="BJ100" s="51">
        <v>0</v>
      </c>
      <c r="BK100" s="50">
        <v>0</v>
      </c>
      <c r="BL100" s="4">
        <v>0</v>
      </c>
      <c r="BM100" s="60">
        <v>0</v>
      </c>
      <c r="BN100" s="50">
        <v>0</v>
      </c>
      <c r="BO100" s="4">
        <v>0</v>
      </c>
      <c r="BP100" s="60">
        <v>0</v>
      </c>
      <c r="BQ100" s="50">
        <v>0.753</v>
      </c>
      <c r="BR100" s="4">
        <v>6.08</v>
      </c>
      <c r="BS100" s="60">
        <f t="shared" si="94"/>
        <v>8074.3691899070382</v>
      </c>
      <c r="BT100" s="50">
        <v>0</v>
      </c>
      <c r="BU100" s="4">
        <v>0</v>
      </c>
      <c r="BV100" s="60">
        <v>0</v>
      </c>
      <c r="BW100" s="50">
        <v>0</v>
      </c>
      <c r="BX100" s="4">
        <v>0</v>
      </c>
      <c r="BY100" s="60">
        <v>0</v>
      </c>
      <c r="BZ100" s="50">
        <v>0</v>
      </c>
      <c r="CA100" s="4">
        <v>0</v>
      </c>
      <c r="CB100" s="60">
        <v>0</v>
      </c>
      <c r="CC100" s="50">
        <v>0</v>
      </c>
      <c r="CD100" s="4">
        <v>0</v>
      </c>
      <c r="CE100" s="60">
        <v>0</v>
      </c>
      <c r="CF100" s="50">
        <v>0</v>
      </c>
      <c r="CG100" s="4">
        <v>0</v>
      </c>
      <c r="CH100" s="60">
        <v>0</v>
      </c>
      <c r="CI100" s="50">
        <v>0</v>
      </c>
      <c r="CJ100" s="4">
        <v>0</v>
      </c>
      <c r="CK100" s="60">
        <v>0</v>
      </c>
      <c r="CL100" s="48">
        <v>0</v>
      </c>
      <c r="CM100" s="20">
        <v>0</v>
      </c>
      <c r="CN100" s="69">
        <v>0</v>
      </c>
      <c r="CO100" s="50">
        <v>34</v>
      </c>
      <c r="CP100" s="4">
        <v>243.1</v>
      </c>
      <c r="CQ100" s="60">
        <f t="shared" ref="CQ100:CQ108" si="100">CP100/CO100*1000</f>
        <v>7149.9999999999991</v>
      </c>
      <c r="CR100" s="50">
        <v>0</v>
      </c>
      <c r="CS100" s="4">
        <v>0</v>
      </c>
      <c r="CT100" s="60">
        <v>0</v>
      </c>
      <c r="CU100" s="50">
        <v>0</v>
      </c>
      <c r="CV100" s="4">
        <v>0</v>
      </c>
      <c r="CW100" s="60">
        <v>0</v>
      </c>
      <c r="CX100" s="50">
        <v>382.04</v>
      </c>
      <c r="CY100" s="4">
        <v>2714.38</v>
      </c>
      <c r="CZ100" s="60">
        <f t="shared" si="95"/>
        <v>7104.96283111716</v>
      </c>
      <c r="DA100" s="50">
        <v>1100.8599999999999</v>
      </c>
      <c r="DB100" s="4">
        <v>7796.07</v>
      </c>
      <c r="DC100" s="60">
        <f t="shared" si="96"/>
        <v>7081.7996838835097</v>
      </c>
      <c r="DD100" s="21">
        <f t="shared" si="97"/>
        <v>1517.6529999999998</v>
      </c>
      <c r="DE100" s="22">
        <f t="shared" si="98"/>
        <v>10759.630000000001</v>
      </c>
    </row>
    <row r="101" spans="1:109" x14ac:dyDescent="0.25">
      <c r="A101" s="56">
        <v>2016</v>
      </c>
      <c r="B101" s="62" t="s">
        <v>9</v>
      </c>
      <c r="C101" s="50">
        <v>23</v>
      </c>
      <c r="D101" s="4">
        <v>203.55</v>
      </c>
      <c r="E101" s="51">
        <f t="shared" ref="E101" si="101">D101/C101*1000</f>
        <v>8850</v>
      </c>
      <c r="F101" s="50">
        <v>0</v>
      </c>
      <c r="G101" s="4">
        <v>0</v>
      </c>
      <c r="H101" s="51">
        <v>0</v>
      </c>
      <c r="I101" s="50">
        <v>0</v>
      </c>
      <c r="J101" s="4">
        <v>0</v>
      </c>
      <c r="K101" s="51">
        <v>0</v>
      </c>
      <c r="L101" s="50">
        <v>0</v>
      </c>
      <c r="M101" s="4">
        <v>0</v>
      </c>
      <c r="N101" s="51">
        <v>0</v>
      </c>
      <c r="O101" s="50">
        <v>0</v>
      </c>
      <c r="P101" s="4">
        <v>0</v>
      </c>
      <c r="Q101" s="51">
        <v>0</v>
      </c>
      <c r="R101" s="50">
        <v>0</v>
      </c>
      <c r="S101" s="4">
        <v>0</v>
      </c>
      <c r="T101" s="51">
        <v>0</v>
      </c>
      <c r="U101" s="50">
        <v>0</v>
      </c>
      <c r="V101" s="4">
        <v>0</v>
      </c>
      <c r="W101" s="51">
        <v>0</v>
      </c>
      <c r="X101" s="50">
        <v>0</v>
      </c>
      <c r="Y101" s="4">
        <v>0</v>
      </c>
      <c r="Z101" s="51">
        <v>0</v>
      </c>
      <c r="AA101" s="50">
        <v>0</v>
      </c>
      <c r="AB101" s="4">
        <v>0</v>
      </c>
      <c r="AC101" s="51">
        <v>0</v>
      </c>
      <c r="AD101" s="50">
        <v>0</v>
      </c>
      <c r="AE101" s="4">
        <v>0</v>
      </c>
      <c r="AF101" s="51">
        <v>0</v>
      </c>
      <c r="AG101" s="50">
        <v>0</v>
      </c>
      <c r="AH101" s="4">
        <v>0</v>
      </c>
      <c r="AI101" s="51">
        <v>0</v>
      </c>
      <c r="AJ101" s="43">
        <v>0</v>
      </c>
      <c r="AK101" s="11">
        <v>0</v>
      </c>
      <c r="AL101" s="44">
        <v>0</v>
      </c>
      <c r="AM101" s="43">
        <v>0</v>
      </c>
      <c r="AN101" s="11">
        <v>0</v>
      </c>
      <c r="AO101" s="44">
        <v>0</v>
      </c>
      <c r="AP101" s="50">
        <v>0</v>
      </c>
      <c r="AQ101" s="4">
        <v>0</v>
      </c>
      <c r="AR101" s="51">
        <v>0</v>
      </c>
      <c r="AS101" s="50">
        <v>0</v>
      </c>
      <c r="AT101" s="4">
        <v>0</v>
      </c>
      <c r="AU101" s="51">
        <v>0</v>
      </c>
      <c r="AV101" s="50">
        <v>0</v>
      </c>
      <c r="AW101" s="4">
        <v>0</v>
      </c>
      <c r="AX101" s="51">
        <v>0</v>
      </c>
      <c r="AY101" s="50">
        <v>0</v>
      </c>
      <c r="AZ101" s="4">
        <v>0</v>
      </c>
      <c r="BA101" s="51">
        <v>0</v>
      </c>
      <c r="BB101" s="50">
        <v>0</v>
      </c>
      <c r="BC101" s="4">
        <v>0</v>
      </c>
      <c r="BD101" s="51">
        <v>0</v>
      </c>
      <c r="BE101" s="50">
        <v>0</v>
      </c>
      <c r="BF101" s="4">
        <v>0</v>
      </c>
      <c r="BG101" s="51">
        <f t="shared" si="92"/>
        <v>0</v>
      </c>
      <c r="BH101" s="50">
        <v>0</v>
      </c>
      <c r="BI101" s="4">
        <v>0</v>
      </c>
      <c r="BJ101" s="51">
        <v>0</v>
      </c>
      <c r="BK101" s="50">
        <v>0</v>
      </c>
      <c r="BL101" s="4">
        <v>0</v>
      </c>
      <c r="BM101" s="51">
        <v>0</v>
      </c>
      <c r="BN101" s="50">
        <v>0</v>
      </c>
      <c r="BO101" s="4">
        <v>0</v>
      </c>
      <c r="BP101" s="51">
        <v>0</v>
      </c>
      <c r="BQ101" s="50">
        <v>0</v>
      </c>
      <c r="BR101" s="4">
        <v>0</v>
      </c>
      <c r="BS101" s="51">
        <v>0</v>
      </c>
      <c r="BT101" s="50">
        <v>0</v>
      </c>
      <c r="BU101" s="4">
        <v>0</v>
      </c>
      <c r="BV101" s="51">
        <v>0</v>
      </c>
      <c r="BW101" s="50">
        <v>0</v>
      </c>
      <c r="BX101" s="4">
        <v>0</v>
      </c>
      <c r="BY101" s="51">
        <v>0</v>
      </c>
      <c r="BZ101" s="50">
        <v>0</v>
      </c>
      <c r="CA101" s="4">
        <v>0</v>
      </c>
      <c r="CB101" s="51">
        <v>0</v>
      </c>
      <c r="CC101" s="50">
        <v>0</v>
      </c>
      <c r="CD101" s="4">
        <v>0</v>
      </c>
      <c r="CE101" s="51">
        <v>0</v>
      </c>
      <c r="CF101" s="50">
        <v>0</v>
      </c>
      <c r="CG101" s="4">
        <v>0</v>
      </c>
      <c r="CH101" s="51">
        <v>0</v>
      </c>
      <c r="CI101" s="50">
        <v>0</v>
      </c>
      <c r="CJ101" s="4">
        <v>0</v>
      </c>
      <c r="CK101" s="51">
        <v>0</v>
      </c>
      <c r="CL101" s="48">
        <v>0</v>
      </c>
      <c r="CM101" s="20">
        <v>0</v>
      </c>
      <c r="CN101" s="69">
        <v>0</v>
      </c>
      <c r="CO101" s="50">
        <v>0</v>
      </c>
      <c r="CP101" s="4">
        <v>0</v>
      </c>
      <c r="CQ101" s="51">
        <v>0</v>
      </c>
      <c r="CR101" s="50">
        <v>0</v>
      </c>
      <c r="CS101" s="4">
        <v>0</v>
      </c>
      <c r="CT101" s="51">
        <v>0</v>
      </c>
      <c r="CU101" s="50">
        <v>0</v>
      </c>
      <c r="CV101" s="4">
        <v>0</v>
      </c>
      <c r="CW101" s="51">
        <v>0</v>
      </c>
      <c r="CX101" s="50">
        <v>1021.63</v>
      </c>
      <c r="CY101" s="4">
        <v>6174.43</v>
      </c>
      <c r="CZ101" s="60">
        <f t="shared" si="95"/>
        <v>6043.7046680305002</v>
      </c>
      <c r="DA101" s="50">
        <v>2973.56</v>
      </c>
      <c r="DB101" s="4">
        <v>19391.32</v>
      </c>
      <c r="DC101" s="60">
        <f t="shared" si="96"/>
        <v>6521.2472591775513</v>
      </c>
      <c r="DD101" s="21">
        <f t="shared" si="97"/>
        <v>4018.19</v>
      </c>
      <c r="DE101" s="22">
        <f t="shared" si="98"/>
        <v>25769.3</v>
      </c>
    </row>
    <row r="102" spans="1:109" x14ac:dyDescent="0.25">
      <c r="A102" s="56">
        <v>2016</v>
      </c>
      <c r="B102" s="62" t="s">
        <v>10</v>
      </c>
      <c r="C102" s="50">
        <v>0</v>
      </c>
      <c r="D102" s="4">
        <v>0</v>
      </c>
      <c r="E102" s="51">
        <v>0</v>
      </c>
      <c r="F102" s="50">
        <v>0</v>
      </c>
      <c r="G102" s="4">
        <v>0</v>
      </c>
      <c r="H102" s="51">
        <v>0</v>
      </c>
      <c r="I102" s="50">
        <v>0</v>
      </c>
      <c r="J102" s="4">
        <v>0</v>
      </c>
      <c r="K102" s="51">
        <v>0</v>
      </c>
      <c r="L102" s="50">
        <v>0</v>
      </c>
      <c r="M102" s="4">
        <v>0</v>
      </c>
      <c r="N102" s="51">
        <v>0</v>
      </c>
      <c r="O102" s="50">
        <v>0</v>
      </c>
      <c r="P102" s="4">
        <v>0</v>
      </c>
      <c r="Q102" s="51">
        <v>0</v>
      </c>
      <c r="R102" s="50">
        <v>0</v>
      </c>
      <c r="S102" s="4">
        <v>0</v>
      </c>
      <c r="T102" s="51">
        <v>0</v>
      </c>
      <c r="U102" s="50">
        <v>0</v>
      </c>
      <c r="V102" s="4">
        <v>0</v>
      </c>
      <c r="W102" s="51">
        <v>0</v>
      </c>
      <c r="X102" s="50">
        <v>0</v>
      </c>
      <c r="Y102" s="4">
        <v>0</v>
      </c>
      <c r="Z102" s="51">
        <v>0</v>
      </c>
      <c r="AA102" s="50">
        <v>0</v>
      </c>
      <c r="AB102" s="4">
        <v>0</v>
      </c>
      <c r="AC102" s="51">
        <v>0</v>
      </c>
      <c r="AD102" s="50">
        <v>0</v>
      </c>
      <c r="AE102" s="4">
        <v>0</v>
      </c>
      <c r="AF102" s="51">
        <v>0</v>
      </c>
      <c r="AG102" s="50">
        <v>0</v>
      </c>
      <c r="AH102" s="4">
        <v>0</v>
      </c>
      <c r="AI102" s="51">
        <v>0</v>
      </c>
      <c r="AJ102" s="43">
        <v>0</v>
      </c>
      <c r="AK102" s="11">
        <v>0</v>
      </c>
      <c r="AL102" s="44">
        <v>0</v>
      </c>
      <c r="AM102" s="43">
        <v>0</v>
      </c>
      <c r="AN102" s="11">
        <v>0</v>
      </c>
      <c r="AO102" s="44">
        <v>0</v>
      </c>
      <c r="AP102" s="50">
        <v>0</v>
      </c>
      <c r="AQ102" s="4">
        <v>0</v>
      </c>
      <c r="AR102" s="51">
        <v>0</v>
      </c>
      <c r="AS102" s="50">
        <v>0</v>
      </c>
      <c r="AT102" s="4">
        <v>0</v>
      </c>
      <c r="AU102" s="60">
        <v>0</v>
      </c>
      <c r="AV102" s="50">
        <v>0</v>
      </c>
      <c r="AW102" s="4">
        <v>0</v>
      </c>
      <c r="AX102" s="60">
        <v>0</v>
      </c>
      <c r="AY102" s="50">
        <v>0</v>
      </c>
      <c r="AZ102" s="4">
        <v>0</v>
      </c>
      <c r="BA102" s="60">
        <v>0</v>
      </c>
      <c r="BB102" s="50">
        <v>0</v>
      </c>
      <c r="BC102" s="4">
        <v>0</v>
      </c>
      <c r="BD102" s="60">
        <v>0</v>
      </c>
      <c r="BE102" s="50">
        <v>0</v>
      </c>
      <c r="BF102" s="4">
        <v>0</v>
      </c>
      <c r="BG102" s="51">
        <f t="shared" si="92"/>
        <v>0</v>
      </c>
      <c r="BH102" s="50">
        <v>0</v>
      </c>
      <c r="BI102" s="4">
        <v>0</v>
      </c>
      <c r="BJ102" s="51">
        <v>0</v>
      </c>
      <c r="BK102" s="50">
        <v>3</v>
      </c>
      <c r="BL102" s="4">
        <v>43.66</v>
      </c>
      <c r="BM102" s="60">
        <f t="shared" si="93"/>
        <v>14553.333333333332</v>
      </c>
      <c r="BN102" s="50">
        <v>0</v>
      </c>
      <c r="BO102" s="4">
        <v>0</v>
      </c>
      <c r="BP102" s="60">
        <v>0</v>
      </c>
      <c r="BQ102" s="50">
        <v>0</v>
      </c>
      <c r="BR102" s="4">
        <v>0</v>
      </c>
      <c r="BS102" s="60">
        <v>0</v>
      </c>
      <c r="BT102" s="50">
        <v>0</v>
      </c>
      <c r="BU102" s="4">
        <v>0</v>
      </c>
      <c r="BV102" s="60">
        <v>0</v>
      </c>
      <c r="BW102" s="50">
        <v>0</v>
      </c>
      <c r="BX102" s="4">
        <v>0</v>
      </c>
      <c r="BY102" s="60">
        <v>0</v>
      </c>
      <c r="BZ102" s="50">
        <v>0</v>
      </c>
      <c r="CA102" s="4">
        <v>0</v>
      </c>
      <c r="CB102" s="60">
        <v>0</v>
      </c>
      <c r="CC102" s="50">
        <v>0</v>
      </c>
      <c r="CD102" s="4">
        <v>0</v>
      </c>
      <c r="CE102" s="60">
        <v>0</v>
      </c>
      <c r="CF102" s="50">
        <v>0</v>
      </c>
      <c r="CG102" s="4">
        <v>0</v>
      </c>
      <c r="CH102" s="60">
        <v>0</v>
      </c>
      <c r="CI102" s="50">
        <v>0</v>
      </c>
      <c r="CJ102" s="4">
        <v>0</v>
      </c>
      <c r="CK102" s="60">
        <v>0</v>
      </c>
      <c r="CL102" s="48">
        <v>0</v>
      </c>
      <c r="CM102" s="20">
        <v>0</v>
      </c>
      <c r="CN102" s="69">
        <v>0</v>
      </c>
      <c r="CO102" s="50">
        <v>32</v>
      </c>
      <c r="CP102" s="4">
        <v>48</v>
      </c>
      <c r="CQ102" s="60">
        <f t="shared" si="100"/>
        <v>1500</v>
      </c>
      <c r="CR102" s="50">
        <v>0</v>
      </c>
      <c r="CS102" s="4">
        <v>0</v>
      </c>
      <c r="CT102" s="60">
        <v>0</v>
      </c>
      <c r="CU102" s="50">
        <v>0</v>
      </c>
      <c r="CV102" s="4">
        <v>0</v>
      </c>
      <c r="CW102" s="60">
        <v>0</v>
      </c>
      <c r="CX102" s="50">
        <v>160.04</v>
      </c>
      <c r="CY102" s="4">
        <v>1211.6300000000001</v>
      </c>
      <c r="CZ102" s="60">
        <f t="shared" si="95"/>
        <v>7570.7948012996758</v>
      </c>
      <c r="DA102" s="50">
        <v>1536.94</v>
      </c>
      <c r="DB102" s="4">
        <v>9383.5499999999993</v>
      </c>
      <c r="DC102" s="60">
        <f t="shared" si="96"/>
        <v>6105.3456868843277</v>
      </c>
      <c r="DD102" s="21">
        <f t="shared" si="97"/>
        <v>1731.98</v>
      </c>
      <c r="DE102" s="22">
        <f t="shared" si="98"/>
        <v>10686.84</v>
      </c>
    </row>
    <row r="103" spans="1:109" x14ac:dyDescent="0.25">
      <c r="A103" s="56">
        <v>2016</v>
      </c>
      <c r="B103" s="60" t="s">
        <v>11</v>
      </c>
      <c r="C103" s="50">
        <v>0</v>
      </c>
      <c r="D103" s="4">
        <v>0</v>
      </c>
      <c r="E103" s="51">
        <v>0</v>
      </c>
      <c r="F103" s="50">
        <v>0</v>
      </c>
      <c r="G103" s="4">
        <v>0</v>
      </c>
      <c r="H103" s="51">
        <v>0</v>
      </c>
      <c r="I103" s="50">
        <v>0</v>
      </c>
      <c r="J103" s="4">
        <v>0</v>
      </c>
      <c r="K103" s="51">
        <v>0</v>
      </c>
      <c r="L103" s="50">
        <v>15.5</v>
      </c>
      <c r="M103" s="4">
        <v>110.25</v>
      </c>
      <c r="N103" s="51">
        <f t="shared" ref="N103:N104" si="102">M103/L103*1000</f>
        <v>7112.9032258064517</v>
      </c>
      <c r="O103" s="50">
        <v>15.5</v>
      </c>
      <c r="P103" s="4">
        <v>110.25</v>
      </c>
      <c r="Q103" s="51">
        <f t="shared" ref="Q103:Q108" si="103">P103/O103*1000</f>
        <v>7112.9032258064517</v>
      </c>
      <c r="R103" s="50">
        <v>0</v>
      </c>
      <c r="S103" s="4">
        <v>0</v>
      </c>
      <c r="T103" s="51">
        <v>0</v>
      </c>
      <c r="U103" s="50">
        <v>0</v>
      </c>
      <c r="V103" s="4">
        <v>0</v>
      </c>
      <c r="W103" s="51">
        <v>0</v>
      </c>
      <c r="X103" s="50">
        <v>0</v>
      </c>
      <c r="Y103" s="4">
        <v>0</v>
      </c>
      <c r="Z103" s="51">
        <v>0</v>
      </c>
      <c r="AA103" s="50">
        <v>0</v>
      </c>
      <c r="AB103" s="4">
        <v>0</v>
      </c>
      <c r="AC103" s="51">
        <v>0</v>
      </c>
      <c r="AD103" s="50">
        <v>0</v>
      </c>
      <c r="AE103" s="4">
        <v>0</v>
      </c>
      <c r="AF103" s="51">
        <v>0</v>
      </c>
      <c r="AG103" s="50">
        <v>0</v>
      </c>
      <c r="AH103" s="4">
        <v>0</v>
      </c>
      <c r="AI103" s="51">
        <v>0</v>
      </c>
      <c r="AJ103" s="43">
        <v>0</v>
      </c>
      <c r="AK103" s="11">
        <v>0</v>
      </c>
      <c r="AL103" s="44">
        <v>0</v>
      </c>
      <c r="AM103" s="43">
        <v>0</v>
      </c>
      <c r="AN103" s="11">
        <v>0</v>
      </c>
      <c r="AO103" s="44">
        <v>0</v>
      </c>
      <c r="AP103" s="50">
        <v>0</v>
      </c>
      <c r="AQ103" s="4">
        <v>0</v>
      </c>
      <c r="AR103" s="51">
        <v>0</v>
      </c>
      <c r="AS103" s="50">
        <v>0</v>
      </c>
      <c r="AT103" s="4">
        <v>0</v>
      </c>
      <c r="AU103" s="60">
        <v>0</v>
      </c>
      <c r="AV103" s="50">
        <v>0</v>
      </c>
      <c r="AW103" s="4">
        <v>0</v>
      </c>
      <c r="AX103" s="60">
        <v>0</v>
      </c>
      <c r="AY103" s="50">
        <v>0</v>
      </c>
      <c r="AZ103" s="4">
        <v>0</v>
      </c>
      <c r="BA103" s="60">
        <v>0</v>
      </c>
      <c r="BB103" s="50">
        <v>0</v>
      </c>
      <c r="BC103" s="4">
        <v>0</v>
      </c>
      <c r="BD103" s="60">
        <v>0</v>
      </c>
      <c r="BE103" s="50">
        <v>0</v>
      </c>
      <c r="BF103" s="4">
        <v>0</v>
      </c>
      <c r="BG103" s="51">
        <f t="shared" si="92"/>
        <v>0</v>
      </c>
      <c r="BH103" s="50">
        <v>0</v>
      </c>
      <c r="BI103" s="4">
        <v>0</v>
      </c>
      <c r="BJ103" s="51">
        <v>0</v>
      </c>
      <c r="BK103" s="50">
        <v>0</v>
      </c>
      <c r="BL103" s="4">
        <v>0</v>
      </c>
      <c r="BM103" s="60">
        <v>0</v>
      </c>
      <c r="BN103" s="50">
        <v>4.2859999999999996</v>
      </c>
      <c r="BO103" s="4">
        <v>61.15</v>
      </c>
      <c r="BP103" s="60">
        <f t="shared" si="99"/>
        <v>14267.382174521699</v>
      </c>
      <c r="BQ103" s="50">
        <v>34.06</v>
      </c>
      <c r="BR103" s="4">
        <v>335.31</v>
      </c>
      <c r="BS103" s="60">
        <f t="shared" si="94"/>
        <v>9844.6858485026423</v>
      </c>
      <c r="BT103" s="50">
        <v>0</v>
      </c>
      <c r="BU103" s="4">
        <v>0</v>
      </c>
      <c r="BV103" s="60">
        <v>0</v>
      </c>
      <c r="BW103" s="50">
        <v>0</v>
      </c>
      <c r="BX103" s="4">
        <v>0</v>
      </c>
      <c r="BY103" s="60">
        <v>0</v>
      </c>
      <c r="BZ103" s="50">
        <v>0</v>
      </c>
      <c r="CA103" s="4">
        <v>0</v>
      </c>
      <c r="CB103" s="60">
        <v>0</v>
      </c>
      <c r="CC103" s="50">
        <v>0</v>
      </c>
      <c r="CD103" s="4">
        <v>0</v>
      </c>
      <c r="CE103" s="60">
        <v>0</v>
      </c>
      <c r="CF103" s="50">
        <v>0</v>
      </c>
      <c r="CG103" s="4">
        <v>0</v>
      </c>
      <c r="CH103" s="60">
        <v>0</v>
      </c>
      <c r="CI103" s="50">
        <v>0</v>
      </c>
      <c r="CJ103" s="4">
        <v>0</v>
      </c>
      <c r="CK103" s="60">
        <v>0</v>
      </c>
      <c r="CL103" s="48">
        <v>0</v>
      </c>
      <c r="CM103" s="20">
        <v>0</v>
      </c>
      <c r="CN103" s="69">
        <v>0</v>
      </c>
      <c r="CO103" s="50">
        <v>0</v>
      </c>
      <c r="CP103" s="4">
        <v>0</v>
      </c>
      <c r="CQ103" s="60">
        <v>0</v>
      </c>
      <c r="CR103" s="50">
        <v>0</v>
      </c>
      <c r="CS103" s="4">
        <v>0</v>
      </c>
      <c r="CT103" s="60">
        <v>0</v>
      </c>
      <c r="CU103" s="50">
        <v>0</v>
      </c>
      <c r="CV103" s="4">
        <v>0</v>
      </c>
      <c r="CW103" s="60">
        <v>0</v>
      </c>
      <c r="CX103" s="50">
        <v>1439</v>
      </c>
      <c r="CY103" s="4">
        <v>10091.299999999999</v>
      </c>
      <c r="CZ103" s="60">
        <f t="shared" si="95"/>
        <v>7012.7171646977067</v>
      </c>
      <c r="DA103" s="50">
        <v>460</v>
      </c>
      <c r="DB103" s="4">
        <v>2810.32</v>
      </c>
      <c r="DC103" s="60">
        <f t="shared" si="96"/>
        <v>6109.3913043478269</v>
      </c>
      <c r="DD103" s="21">
        <f t="shared" si="97"/>
        <v>1952.846</v>
      </c>
      <c r="DE103" s="22">
        <f t="shared" si="98"/>
        <v>13408.329999999998</v>
      </c>
    </row>
    <row r="104" spans="1:109" x14ac:dyDescent="0.25">
      <c r="A104" s="56">
        <v>2016</v>
      </c>
      <c r="B104" s="62" t="s">
        <v>12</v>
      </c>
      <c r="C104" s="50">
        <v>0</v>
      </c>
      <c r="D104" s="4">
        <v>0</v>
      </c>
      <c r="E104" s="51">
        <v>0</v>
      </c>
      <c r="F104" s="50">
        <v>0</v>
      </c>
      <c r="G104" s="4">
        <v>0</v>
      </c>
      <c r="H104" s="51">
        <v>0</v>
      </c>
      <c r="I104" s="50">
        <v>0</v>
      </c>
      <c r="J104" s="4">
        <v>0</v>
      </c>
      <c r="K104" s="51">
        <v>0</v>
      </c>
      <c r="L104" s="50">
        <v>0.23499999999999999</v>
      </c>
      <c r="M104" s="4">
        <v>14.15</v>
      </c>
      <c r="N104" s="51">
        <f t="shared" si="102"/>
        <v>60212.765957446813</v>
      </c>
      <c r="O104" s="50">
        <v>0.23499999999999999</v>
      </c>
      <c r="P104" s="4">
        <v>14.15</v>
      </c>
      <c r="Q104" s="51">
        <f t="shared" si="103"/>
        <v>60212.765957446813</v>
      </c>
      <c r="R104" s="50">
        <v>0</v>
      </c>
      <c r="S104" s="4">
        <v>0</v>
      </c>
      <c r="T104" s="51">
        <v>0</v>
      </c>
      <c r="U104" s="50">
        <v>0</v>
      </c>
      <c r="V104" s="4">
        <v>0</v>
      </c>
      <c r="W104" s="51">
        <v>0</v>
      </c>
      <c r="X104" s="50">
        <v>0</v>
      </c>
      <c r="Y104" s="4">
        <v>0</v>
      </c>
      <c r="Z104" s="51">
        <v>0</v>
      </c>
      <c r="AA104" s="50">
        <v>0</v>
      </c>
      <c r="AB104" s="4">
        <v>0</v>
      </c>
      <c r="AC104" s="51">
        <v>0</v>
      </c>
      <c r="AD104" s="50">
        <v>127</v>
      </c>
      <c r="AE104" s="4">
        <v>883.3</v>
      </c>
      <c r="AF104" s="51">
        <f t="shared" ref="AF104" si="104">AE104/AD104*1000</f>
        <v>6955.1181102362198</v>
      </c>
      <c r="AG104" s="50">
        <v>0</v>
      </c>
      <c r="AH104" s="4">
        <v>0</v>
      </c>
      <c r="AI104" s="51">
        <v>0</v>
      </c>
      <c r="AJ104" s="43">
        <v>0</v>
      </c>
      <c r="AK104" s="11">
        <v>0</v>
      </c>
      <c r="AL104" s="44">
        <v>0</v>
      </c>
      <c r="AM104" s="43">
        <v>0</v>
      </c>
      <c r="AN104" s="11">
        <v>0</v>
      </c>
      <c r="AO104" s="44">
        <v>0</v>
      </c>
      <c r="AP104" s="50">
        <v>0</v>
      </c>
      <c r="AQ104" s="4">
        <v>0</v>
      </c>
      <c r="AR104" s="51">
        <v>0</v>
      </c>
      <c r="AS104" s="50">
        <v>0</v>
      </c>
      <c r="AT104" s="4">
        <v>0</v>
      </c>
      <c r="AU104" s="60">
        <v>0</v>
      </c>
      <c r="AV104" s="50">
        <v>0</v>
      </c>
      <c r="AW104" s="4">
        <v>0</v>
      </c>
      <c r="AX104" s="60">
        <v>0</v>
      </c>
      <c r="AY104" s="50">
        <v>0</v>
      </c>
      <c r="AZ104" s="4">
        <v>0</v>
      </c>
      <c r="BA104" s="60">
        <v>0</v>
      </c>
      <c r="BB104" s="50">
        <v>0</v>
      </c>
      <c r="BC104" s="4">
        <v>0</v>
      </c>
      <c r="BD104" s="60">
        <v>0</v>
      </c>
      <c r="BE104" s="50">
        <v>0</v>
      </c>
      <c r="BF104" s="4">
        <v>0</v>
      </c>
      <c r="BG104" s="51">
        <f t="shared" si="92"/>
        <v>0</v>
      </c>
      <c r="BH104" s="50">
        <v>0</v>
      </c>
      <c r="BI104" s="4">
        <v>0</v>
      </c>
      <c r="BJ104" s="51">
        <v>0</v>
      </c>
      <c r="BK104" s="50">
        <v>0</v>
      </c>
      <c r="BL104" s="4">
        <v>0</v>
      </c>
      <c r="BM104" s="60">
        <v>0</v>
      </c>
      <c r="BN104" s="50">
        <v>0</v>
      </c>
      <c r="BO104" s="4">
        <v>0</v>
      </c>
      <c r="BP104" s="60">
        <v>0</v>
      </c>
      <c r="BQ104" s="50">
        <v>200.24700000000001</v>
      </c>
      <c r="BR104" s="4">
        <v>1998.04</v>
      </c>
      <c r="BS104" s="60">
        <f t="shared" si="94"/>
        <v>9977.8773215079364</v>
      </c>
      <c r="BT104" s="50">
        <v>0</v>
      </c>
      <c r="BU104" s="4">
        <v>0</v>
      </c>
      <c r="BV104" s="60">
        <v>0</v>
      </c>
      <c r="BW104" s="50">
        <v>0</v>
      </c>
      <c r="BX104" s="4">
        <v>0</v>
      </c>
      <c r="BY104" s="60">
        <v>0</v>
      </c>
      <c r="BZ104" s="50">
        <v>0</v>
      </c>
      <c r="CA104" s="4">
        <v>0</v>
      </c>
      <c r="CB104" s="60">
        <v>0</v>
      </c>
      <c r="CC104" s="50">
        <v>0</v>
      </c>
      <c r="CD104" s="4">
        <v>0</v>
      </c>
      <c r="CE104" s="60">
        <v>0</v>
      </c>
      <c r="CF104" s="50">
        <v>0</v>
      </c>
      <c r="CG104" s="4">
        <v>0</v>
      </c>
      <c r="CH104" s="60">
        <v>0</v>
      </c>
      <c r="CI104" s="50">
        <v>0</v>
      </c>
      <c r="CJ104" s="4">
        <v>0</v>
      </c>
      <c r="CK104" s="60">
        <v>0</v>
      </c>
      <c r="CL104" s="48">
        <v>0.04</v>
      </c>
      <c r="CM104" s="20">
        <v>9.4700000000000006</v>
      </c>
      <c r="CN104" s="60">
        <f t="shared" ref="CN104" si="105">CM104/CL104*1000</f>
        <v>236750</v>
      </c>
      <c r="CO104" s="50">
        <v>139</v>
      </c>
      <c r="CP104" s="4">
        <v>762.78</v>
      </c>
      <c r="CQ104" s="60">
        <f t="shared" si="100"/>
        <v>5487.625899280576</v>
      </c>
      <c r="CR104" s="50">
        <v>0</v>
      </c>
      <c r="CS104" s="4">
        <v>0</v>
      </c>
      <c r="CT104" s="60">
        <v>0</v>
      </c>
      <c r="CU104" s="50">
        <v>0</v>
      </c>
      <c r="CV104" s="4">
        <v>0</v>
      </c>
      <c r="CW104" s="60">
        <v>0</v>
      </c>
      <c r="CX104" s="50">
        <v>810</v>
      </c>
      <c r="CY104" s="4">
        <v>5831.22</v>
      </c>
      <c r="CZ104" s="60">
        <f t="shared" si="95"/>
        <v>7199.0370370370374</v>
      </c>
      <c r="DA104" s="50">
        <v>866.95</v>
      </c>
      <c r="DB104" s="4">
        <v>5993.68</v>
      </c>
      <c r="DC104" s="60">
        <f t="shared" si="96"/>
        <v>6913.5244247073069</v>
      </c>
      <c r="DD104" s="21">
        <f t="shared" si="97"/>
        <v>2143.4719999999998</v>
      </c>
      <c r="DE104" s="22">
        <f t="shared" si="98"/>
        <v>15492.640000000001</v>
      </c>
    </row>
    <row r="105" spans="1:109" x14ac:dyDescent="0.25">
      <c r="A105" s="56">
        <v>2016</v>
      </c>
      <c r="B105" s="62" t="s">
        <v>13</v>
      </c>
      <c r="C105" s="50">
        <v>0</v>
      </c>
      <c r="D105" s="4">
        <v>0</v>
      </c>
      <c r="E105" s="51">
        <v>0</v>
      </c>
      <c r="F105" s="50">
        <v>0</v>
      </c>
      <c r="G105" s="4">
        <v>0</v>
      </c>
      <c r="H105" s="51">
        <v>0</v>
      </c>
      <c r="I105" s="50">
        <v>0</v>
      </c>
      <c r="J105" s="4">
        <v>0</v>
      </c>
      <c r="K105" s="51">
        <v>0</v>
      </c>
      <c r="L105" s="50">
        <v>0</v>
      </c>
      <c r="M105" s="4">
        <v>0</v>
      </c>
      <c r="N105" s="51">
        <v>0</v>
      </c>
      <c r="O105" s="50">
        <v>0</v>
      </c>
      <c r="P105" s="4">
        <v>0</v>
      </c>
      <c r="Q105" s="51">
        <v>0</v>
      </c>
      <c r="R105" s="50">
        <v>0</v>
      </c>
      <c r="S105" s="4">
        <v>0</v>
      </c>
      <c r="T105" s="51">
        <v>0</v>
      </c>
      <c r="U105" s="50">
        <v>0</v>
      </c>
      <c r="V105" s="4">
        <v>0</v>
      </c>
      <c r="W105" s="51">
        <v>0</v>
      </c>
      <c r="X105" s="50">
        <v>0</v>
      </c>
      <c r="Y105" s="4">
        <v>0</v>
      </c>
      <c r="Z105" s="51">
        <v>0</v>
      </c>
      <c r="AA105" s="50">
        <v>0</v>
      </c>
      <c r="AB105" s="4">
        <v>0</v>
      </c>
      <c r="AC105" s="51">
        <v>0</v>
      </c>
      <c r="AD105" s="50">
        <v>0</v>
      </c>
      <c r="AE105" s="4">
        <v>0</v>
      </c>
      <c r="AF105" s="51">
        <v>0</v>
      </c>
      <c r="AG105" s="50">
        <v>0</v>
      </c>
      <c r="AH105" s="4">
        <v>0</v>
      </c>
      <c r="AI105" s="51">
        <v>0</v>
      </c>
      <c r="AJ105" s="43">
        <v>0</v>
      </c>
      <c r="AK105" s="11">
        <v>0</v>
      </c>
      <c r="AL105" s="44">
        <v>0</v>
      </c>
      <c r="AM105" s="43">
        <v>0</v>
      </c>
      <c r="AN105" s="11">
        <v>0</v>
      </c>
      <c r="AO105" s="44">
        <v>0</v>
      </c>
      <c r="AP105" s="50">
        <v>0</v>
      </c>
      <c r="AQ105" s="4">
        <v>0</v>
      </c>
      <c r="AR105" s="51">
        <v>0</v>
      </c>
      <c r="AS105" s="50">
        <v>0</v>
      </c>
      <c r="AT105" s="4">
        <v>0</v>
      </c>
      <c r="AU105" s="60">
        <v>0</v>
      </c>
      <c r="AV105" s="50">
        <v>0</v>
      </c>
      <c r="AW105" s="4">
        <v>0</v>
      </c>
      <c r="AX105" s="60">
        <v>0</v>
      </c>
      <c r="AY105" s="50">
        <v>0</v>
      </c>
      <c r="AZ105" s="4">
        <v>0</v>
      </c>
      <c r="BA105" s="60">
        <v>0</v>
      </c>
      <c r="BB105" s="50">
        <v>0</v>
      </c>
      <c r="BC105" s="4">
        <v>0</v>
      </c>
      <c r="BD105" s="60">
        <v>0</v>
      </c>
      <c r="BE105" s="50">
        <v>0</v>
      </c>
      <c r="BF105" s="4">
        <v>0</v>
      </c>
      <c r="BG105" s="51">
        <f t="shared" si="92"/>
        <v>0</v>
      </c>
      <c r="BH105" s="50">
        <v>0</v>
      </c>
      <c r="BI105" s="4">
        <v>0</v>
      </c>
      <c r="BJ105" s="51">
        <v>0</v>
      </c>
      <c r="BK105" s="50">
        <v>0</v>
      </c>
      <c r="BL105" s="4">
        <v>0</v>
      </c>
      <c r="BM105" s="60">
        <v>0</v>
      </c>
      <c r="BN105" s="50">
        <v>0</v>
      </c>
      <c r="BO105" s="4">
        <v>0</v>
      </c>
      <c r="BP105" s="60">
        <v>0</v>
      </c>
      <c r="BQ105" s="50">
        <v>143.70500000000001</v>
      </c>
      <c r="BR105" s="4">
        <v>1296.78</v>
      </c>
      <c r="BS105" s="60">
        <f t="shared" si="94"/>
        <v>9023.9031348944009</v>
      </c>
      <c r="BT105" s="50">
        <v>0</v>
      </c>
      <c r="BU105" s="4">
        <v>0</v>
      </c>
      <c r="BV105" s="60">
        <v>0</v>
      </c>
      <c r="BW105" s="50">
        <v>0</v>
      </c>
      <c r="BX105" s="4">
        <v>0</v>
      </c>
      <c r="BY105" s="60">
        <v>0</v>
      </c>
      <c r="BZ105" s="50">
        <v>0</v>
      </c>
      <c r="CA105" s="4">
        <v>0</v>
      </c>
      <c r="CB105" s="60">
        <v>0</v>
      </c>
      <c r="CC105" s="50">
        <v>0</v>
      </c>
      <c r="CD105" s="4">
        <v>0</v>
      </c>
      <c r="CE105" s="60">
        <v>0</v>
      </c>
      <c r="CF105" s="50">
        <v>0</v>
      </c>
      <c r="CG105" s="4">
        <v>0</v>
      </c>
      <c r="CH105" s="60">
        <v>0</v>
      </c>
      <c r="CI105" s="50">
        <v>0</v>
      </c>
      <c r="CJ105" s="4">
        <v>0</v>
      </c>
      <c r="CK105" s="60">
        <v>0</v>
      </c>
      <c r="CL105" s="50">
        <v>0</v>
      </c>
      <c r="CM105" s="4">
        <v>0</v>
      </c>
      <c r="CN105" s="60">
        <v>0</v>
      </c>
      <c r="CO105" s="50">
        <v>102</v>
      </c>
      <c r="CP105" s="4">
        <v>444.04</v>
      </c>
      <c r="CQ105" s="60">
        <f t="shared" si="100"/>
        <v>4353.3333333333339</v>
      </c>
      <c r="CR105" s="50">
        <v>0</v>
      </c>
      <c r="CS105" s="4">
        <v>0</v>
      </c>
      <c r="CT105" s="60">
        <v>0</v>
      </c>
      <c r="CU105" s="50">
        <v>0</v>
      </c>
      <c r="CV105" s="4">
        <v>0</v>
      </c>
      <c r="CW105" s="60">
        <v>0</v>
      </c>
      <c r="CX105" s="50">
        <v>5020.32</v>
      </c>
      <c r="CY105" s="4">
        <v>33542.550000000003</v>
      </c>
      <c r="CZ105" s="60">
        <f t="shared" si="95"/>
        <v>6681.3569652930501</v>
      </c>
      <c r="DA105" s="50">
        <v>2657.86</v>
      </c>
      <c r="DB105" s="4">
        <v>14392.4</v>
      </c>
      <c r="DC105" s="60">
        <f t="shared" si="96"/>
        <v>5415.0331469678613</v>
      </c>
      <c r="DD105" s="21">
        <f t="shared" si="97"/>
        <v>7923.8850000000002</v>
      </c>
      <c r="DE105" s="22">
        <f t="shared" si="98"/>
        <v>49675.770000000004</v>
      </c>
    </row>
    <row r="106" spans="1:109" x14ac:dyDescent="0.25">
      <c r="A106" s="56">
        <v>2016</v>
      </c>
      <c r="B106" s="62" t="s">
        <v>14</v>
      </c>
      <c r="C106" s="50">
        <v>0</v>
      </c>
      <c r="D106" s="4">
        <v>0</v>
      </c>
      <c r="E106" s="51">
        <v>0</v>
      </c>
      <c r="F106" s="50">
        <v>0</v>
      </c>
      <c r="G106" s="4">
        <v>0</v>
      </c>
      <c r="H106" s="51">
        <v>0</v>
      </c>
      <c r="I106" s="50">
        <v>0</v>
      </c>
      <c r="J106" s="4">
        <v>0</v>
      </c>
      <c r="K106" s="51">
        <v>0</v>
      </c>
      <c r="L106" s="50">
        <v>3</v>
      </c>
      <c r="M106" s="4">
        <v>21.09</v>
      </c>
      <c r="N106" s="51">
        <f t="shared" ref="N106" si="106">M106/L106*1000</f>
        <v>7030</v>
      </c>
      <c r="O106" s="50">
        <v>3</v>
      </c>
      <c r="P106" s="4">
        <v>21.09</v>
      </c>
      <c r="Q106" s="51">
        <f t="shared" si="103"/>
        <v>7030</v>
      </c>
      <c r="R106" s="50">
        <v>0</v>
      </c>
      <c r="S106" s="4">
        <v>0</v>
      </c>
      <c r="T106" s="51">
        <v>0</v>
      </c>
      <c r="U106" s="50">
        <v>0</v>
      </c>
      <c r="V106" s="4">
        <v>0</v>
      </c>
      <c r="W106" s="51">
        <v>0</v>
      </c>
      <c r="X106" s="50">
        <v>0</v>
      </c>
      <c r="Y106" s="4">
        <v>0</v>
      </c>
      <c r="Z106" s="51">
        <v>0</v>
      </c>
      <c r="AA106" s="50">
        <v>0</v>
      </c>
      <c r="AB106" s="4">
        <v>0</v>
      </c>
      <c r="AC106" s="51">
        <v>0</v>
      </c>
      <c r="AD106" s="50">
        <v>0</v>
      </c>
      <c r="AE106" s="4">
        <v>0</v>
      </c>
      <c r="AF106" s="51">
        <v>0</v>
      </c>
      <c r="AG106" s="50">
        <v>0</v>
      </c>
      <c r="AH106" s="4">
        <v>0</v>
      </c>
      <c r="AI106" s="51">
        <v>0</v>
      </c>
      <c r="AJ106" s="43">
        <v>0</v>
      </c>
      <c r="AK106" s="11">
        <v>0</v>
      </c>
      <c r="AL106" s="44">
        <v>0</v>
      </c>
      <c r="AM106" s="43">
        <v>0</v>
      </c>
      <c r="AN106" s="11">
        <v>0</v>
      </c>
      <c r="AO106" s="44">
        <v>0</v>
      </c>
      <c r="AP106" s="50">
        <v>0</v>
      </c>
      <c r="AQ106" s="4">
        <v>0</v>
      </c>
      <c r="AR106" s="51">
        <v>0</v>
      </c>
      <c r="AS106" s="50">
        <v>0</v>
      </c>
      <c r="AT106" s="4">
        <v>0</v>
      </c>
      <c r="AU106" s="60">
        <v>0</v>
      </c>
      <c r="AV106" s="50">
        <v>0</v>
      </c>
      <c r="AW106" s="4">
        <v>0</v>
      </c>
      <c r="AX106" s="60">
        <v>0</v>
      </c>
      <c r="AY106" s="50">
        <v>0</v>
      </c>
      <c r="AZ106" s="4">
        <v>0</v>
      </c>
      <c r="BA106" s="60">
        <v>0</v>
      </c>
      <c r="BB106" s="50">
        <v>0</v>
      </c>
      <c r="BC106" s="4">
        <v>0</v>
      </c>
      <c r="BD106" s="60">
        <v>0</v>
      </c>
      <c r="BE106" s="50">
        <v>0</v>
      </c>
      <c r="BF106" s="4">
        <v>0</v>
      </c>
      <c r="BG106" s="51">
        <f t="shared" si="92"/>
        <v>0</v>
      </c>
      <c r="BH106" s="50">
        <v>0</v>
      </c>
      <c r="BI106" s="4">
        <v>0</v>
      </c>
      <c r="BJ106" s="51">
        <v>0</v>
      </c>
      <c r="BK106" s="50">
        <v>0</v>
      </c>
      <c r="BL106" s="4">
        <v>0</v>
      </c>
      <c r="BM106" s="60">
        <v>0</v>
      </c>
      <c r="BN106" s="50">
        <v>0</v>
      </c>
      <c r="BO106" s="4">
        <v>0</v>
      </c>
      <c r="BP106" s="60">
        <v>0</v>
      </c>
      <c r="BQ106" s="50">
        <v>73.001000000000005</v>
      </c>
      <c r="BR106" s="4">
        <v>663</v>
      </c>
      <c r="BS106" s="60">
        <f t="shared" si="94"/>
        <v>9082.0673689401519</v>
      </c>
      <c r="BT106" s="50">
        <v>0</v>
      </c>
      <c r="BU106" s="4">
        <v>0</v>
      </c>
      <c r="BV106" s="60">
        <v>0</v>
      </c>
      <c r="BW106" s="50">
        <v>0</v>
      </c>
      <c r="BX106" s="4">
        <v>0</v>
      </c>
      <c r="BY106" s="60">
        <v>0</v>
      </c>
      <c r="BZ106" s="50">
        <v>0</v>
      </c>
      <c r="CA106" s="4">
        <v>0</v>
      </c>
      <c r="CB106" s="60">
        <v>0</v>
      </c>
      <c r="CC106" s="50">
        <v>0</v>
      </c>
      <c r="CD106" s="4">
        <v>0</v>
      </c>
      <c r="CE106" s="60">
        <v>0</v>
      </c>
      <c r="CF106" s="50">
        <v>0</v>
      </c>
      <c r="CG106" s="4">
        <v>0</v>
      </c>
      <c r="CH106" s="60">
        <v>0</v>
      </c>
      <c r="CI106" s="50">
        <v>0</v>
      </c>
      <c r="CJ106" s="4">
        <v>0</v>
      </c>
      <c r="CK106" s="60">
        <v>0</v>
      </c>
      <c r="CL106" s="50">
        <v>0</v>
      </c>
      <c r="CM106" s="4">
        <v>0</v>
      </c>
      <c r="CN106" s="60">
        <v>0</v>
      </c>
      <c r="CO106" s="50">
        <v>0</v>
      </c>
      <c r="CP106" s="4">
        <v>0</v>
      </c>
      <c r="CQ106" s="60">
        <v>0</v>
      </c>
      <c r="CR106" s="50">
        <v>0</v>
      </c>
      <c r="CS106" s="4">
        <v>0</v>
      </c>
      <c r="CT106" s="60">
        <v>0</v>
      </c>
      <c r="CU106" s="50">
        <v>0</v>
      </c>
      <c r="CV106" s="4">
        <v>0</v>
      </c>
      <c r="CW106" s="60">
        <v>0</v>
      </c>
      <c r="CX106" s="50">
        <v>5178.1000000000004</v>
      </c>
      <c r="CY106" s="4">
        <v>33525.07</v>
      </c>
      <c r="CZ106" s="60">
        <f t="shared" si="95"/>
        <v>6474.3960139819619</v>
      </c>
      <c r="DA106" s="50">
        <v>2231.17</v>
      </c>
      <c r="DB106" s="4">
        <v>15220.45</v>
      </c>
      <c r="DC106" s="60">
        <f t="shared" si="96"/>
        <v>6821.7347848886457</v>
      </c>
      <c r="DD106" s="21">
        <f t="shared" si="97"/>
        <v>7485.2710000000006</v>
      </c>
      <c r="DE106" s="22">
        <f t="shared" si="98"/>
        <v>49429.61</v>
      </c>
    </row>
    <row r="107" spans="1:109" x14ac:dyDescent="0.25">
      <c r="A107" s="56">
        <v>2016</v>
      </c>
      <c r="B107" s="62" t="s">
        <v>15</v>
      </c>
      <c r="C107" s="50">
        <v>0</v>
      </c>
      <c r="D107" s="4">
        <v>0</v>
      </c>
      <c r="E107" s="51">
        <v>0</v>
      </c>
      <c r="F107" s="50">
        <v>0</v>
      </c>
      <c r="G107" s="4">
        <v>0</v>
      </c>
      <c r="H107" s="51">
        <v>0</v>
      </c>
      <c r="I107" s="50">
        <v>0</v>
      </c>
      <c r="J107" s="4">
        <v>0</v>
      </c>
      <c r="K107" s="51">
        <v>0</v>
      </c>
      <c r="L107" s="50">
        <v>0</v>
      </c>
      <c r="M107" s="4">
        <v>0</v>
      </c>
      <c r="N107" s="51">
        <v>0</v>
      </c>
      <c r="O107" s="50">
        <v>0</v>
      </c>
      <c r="P107" s="4">
        <v>0</v>
      </c>
      <c r="Q107" s="51">
        <v>0</v>
      </c>
      <c r="R107" s="50">
        <v>0</v>
      </c>
      <c r="S107" s="4">
        <v>0</v>
      </c>
      <c r="T107" s="51">
        <v>0</v>
      </c>
      <c r="U107" s="50">
        <v>0</v>
      </c>
      <c r="V107" s="4">
        <v>0</v>
      </c>
      <c r="W107" s="51">
        <v>0</v>
      </c>
      <c r="X107" s="50">
        <v>0</v>
      </c>
      <c r="Y107" s="4">
        <v>0</v>
      </c>
      <c r="Z107" s="51">
        <v>0</v>
      </c>
      <c r="AA107" s="50">
        <v>0</v>
      </c>
      <c r="AB107" s="4">
        <v>0</v>
      </c>
      <c r="AC107" s="51">
        <v>0</v>
      </c>
      <c r="AD107" s="50">
        <v>0</v>
      </c>
      <c r="AE107" s="4">
        <v>0</v>
      </c>
      <c r="AF107" s="51">
        <v>0</v>
      </c>
      <c r="AG107" s="50">
        <v>0</v>
      </c>
      <c r="AH107" s="4">
        <v>0</v>
      </c>
      <c r="AI107" s="51">
        <v>0</v>
      </c>
      <c r="AJ107" s="43">
        <v>0</v>
      </c>
      <c r="AK107" s="11">
        <v>0</v>
      </c>
      <c r="AL107" s="44">
        <v>0</v>
      </c>
      <c r="AM107" s="43">
        <v>0</v>
      </c>
      <c r="AN107" s="11">
        <v>0</v>
      </c>
      <c r="AO107" s="44">
        <v>0</v>
      </c>
      <c r="AP107" s="50">
        <v>0</v>
      </c>
      <c r="AQ107" s="4">
        <v>0</v>
      </c>
      <c r="AR107" s="51">
        <v>0</v>
      </c>
      <c r="AS107" s="50">
        <v>0</v>
      </c>
      <c r="AT107" s="4">
        <v>0</v>
      </c>
      <c r="AU107" s="60">
        <v>0</v>
      </c>
      <c r="AV107" s="50">
        <v>0</v>
      </c>
      <c r="AW107" s="4">
        <v>0</v>
      </c>
      <c r="AX107" s="60">
        <v>0</v>
      </c>
      <c r="AY107" s="50">
        <v>0</v>
      </c>
      <c r="AZ107" s="4">
        <v>0</v>
      </c>
      <c r="BA107" s="60">
        <v>0</v>
      </c>
      <c r="BB107" s="50">
        <v>0</v>
      </c>
      <c r="BC107" s="4">
        <v>0</v>
      </c>
      <c r="BD107" s="60">
        <v>0</v>
      </c>
      <c r="BE107" s="50">
        <v>0</v>
      </c>
      <c r="BF107" s="4">
        <v>0</v>
      </c>
      <c r="BG107" s="51">
        <f t="shared" si="92"/>
        <v>0</v>
      </c>
      <c r="BH107" s="50">
        <v>0</v>
      </c>
      <c r="BI107" s="4">
        <v>0</v>
      </c>
      <c r="BJ107" s="51">
        <v>0</v>
      </c>
      <c r="BK107" s="50">
        <v>0</v>
      </c>
      <c r="BL107" s="4">
        <v>0</v>
      </c>
      <c r="BM107" s="60">
        <v>0</v>
      </c>
      <c r="BN107" s="50">
        <v>106</v>
      </c>
      <c r="BO107" s="4">
        <v>746.17</v>
      </c>
      <c r="BP107" s="60">
        <f t="shared" si="99"/>
        <v>7039.3396226415089</v>
      </c>
      <c r="BQ107" s="50">
        <v>35.5</v>
      </c>
      <c r="BR107" s="4">
        <v>335.78</v>
      </c>
      <c r="BS107" s="60">
        <f t="shared" si="94"/>
        <v>9458.5915492957738</v>
      </c>
      <c r="BT107" s="50">
        <v>0</v>
      </c>
      <c r="BU107" s="4">
        <v>0</v>
      </c>
      <c r="BV107" s="60">
        <v>0</v>
      </c>
      <c r="BW107" s="50">
        <v>0</v>
      </c>
      <c r="BX107" s="4">
        <v>0</v>
      </c>
      <c r="BY107" s="60">
        <v>0</v>
      </c>
      <c r="BZ107" s="50">
        <v>0</v>
      </c>
      <c r="CA107" s="4">
        <v>0</v>
      </c>
      <c r="CB107" s="60">
        <v>0</v>
      </c>
      <c r="CC107" s="50">
        <v>0</v>
      </c>
      <c r="CD107" s="4">
        <v>0</v>
      </c>
      <c r="CE107" s="60">
        <v>0</v>
      </c>
      <c r="CF107" s="50">
        <v>0</v>
      </c>
      <c r="CG107" s="4">
        <v>0</v>
      </c>
      <c r="CH107" s="60">
        <v>0</v>
      </c>
      <c r="CI107" s="50">
        <v>0</v>
      </c>
      <c r="CJ107" s="4">
        <v>0</v>
      </c>
      <c r="CK107" s="60">
        <v>0</v>
      </c>
      <c r="CL107" s="50">
        <v>0</v>
      </c>
      <c r="CM107" s="4">
        <v>0</v>
      </c>
      <c r="CN107" s="60">
        <v>0</v>
      </c>
      <c r="CO107" s="50">
        <v>0</v>
      </c>
      <c r="CP107" s="4">
        <v>0</v>
      </c>
      <c r="CQ107" s="60">
        <v>0</v>
      </c>
      <c r="CR107" s="50">
        <v>0</v>
      </c>
      <c r="CS107" s="4">
        <v>0</v>
      </c>
      <c r="CT107" s="60">
        <v>0</v>
      </c>
      <c r="CU107" s="50">
        <v>0</v>
      </c>
      <c r="CV107" s="4">
        <v>0</v>
      </c>
      <c r="CW107" s="60">
        <v>0</v>
      </c>
      <c r="CX107" s="50">
        <v>384.64</v>
      </c>
      <c r="CY107" s="4">
        <v>2674.32</v>
      </c>
      <c r="CZ107" s="60">
        <f t="shared" si="95"/>
        <v>6952.7870216306164</v>
      </c>
      <c r="DA107" s="50">
        <v>2957.06</v>
      </c>
      <c r="DB107" s="4">
        <v>17206.669999999998</v>
      </c>
      <c r="DC107" s="60">
        <f t="shared" si="96"/>
        <v>5818.8437163939852</v>
      </c>
      <c r="DD107" s="21">
        <f t="shared" si="97"/>
        <v>3483.2</v>
      </c>
      <c r="DE107" s="22">
        <f t="shared" si="98"/>
        <v>20962.939999999995</v>
      </c>
    </row>
    <row r="108" spans="1:109" x14ac:dyDescent="0.25">
      <c r="A108" s="56">
        <v>2016</v>
      </c>
      <c r="B108" s="62" t="s">
        <v>16</v>
      </c>
      <c r="C108" s="50">
        <v>0</v>
      </c>
      <c r="D108" s="4">
        <v>0</v>
      </c>
      <c r="E108" s="51">
        <v>0</v>
      </c>
      <c r="F108" s="50">
        <v>0</v>
      </c>
      <c r="G108" s="4">
        <v>0</v>
      </c>
      <c r="H108" s="51">
        <v>0</v>
      </c>
      <c r="I108" s="50">
        <v>0</v>
      </c>
      <c r="J108" s="4">
        <v>0</v>
      </c>
      <c r="K108" s="51">
        <v>0</v>
      </c>
      <c r="L108" s="50">
        <v>10</v>
      </c>
      <c r="M108" s="4">
        <v>70.5</v>
      </c>
      <c r="N108" s="51">
        <f t="shared" ref="N108" si="107">M108/L108*1000</f>
        <v>7050</v>
      </c>
      <c r="O108" s="50">
        <v>10</v>
      </c>
      <c r="P108" s="4">
        <v>70.5</v>
      </c>
      <c r="Q108" s="51">
        <f t="shared" si="103"/>
        <v>7050</v>
      </c>
      <c r="R108" s="50">
        <v>0</v>
      </c>
      <c r="S108" s="4">
        <v>0</v>
      </c>
      <c r="T108" s="51">
        <v>0</v>
      </c>
      <c r="U108" s="50">
        <v>0</v>
      </c>
      <c r="V108" s="4">
        <v>0</v>
      </c>
      <c r="W108" s="51">
        <v>0</v>
      </c>
      <c r="X108" s="50">
        <v>0</v>
      </c>
      <c r="Y108" s="4">
        <v>0</v>
      </c>
      <c r="Z108" s="51">
        <v>0</v>
      </c>
      <c r="AA108" s="50">
        <v>0</v>
      </c>
      <c r="AB108" s="4">
        <v>0</v>
      </c>
      <c r="AC108" s="51">
        <v>0</v>
      </c>
      <c r="AD108" s="50">
        <v>0</v>
      </c>
      <c r="AE108" s="4">
        <v>0</v>
      </c>
      <c r="AF108" s="51">
        <v>0</v>
      </c>
      <c r="AG108" s="50">
        <v>0</v>
      </c>
      <c r="AH108" s="4">
        <v>0</v>
      </c>
      <c r="AI108" s="51">
        <v>0</v>
      </c>
      <c r="AJ108" s="43">
        <v>0</v>
      </c>
      <c r="AK108" s="11">
        <v>0</v>
      </c>
      <c r="AL108" s="44">
        <v>0</v>
      </c>
      <c r="AM108" s="43">
        <v>0</v>
      </c>
      <c r="AN108" s="11">
        <v>0</v>
      </c>
      <c r="AO108" s="44">
        <v>0</v>
      </c>
      <c r="AP108" s="50">
        <v>0</v>
      </c>
      <c r="AQ108" s="4">
        <v>0</v>
      </c>
      <c r="AR108" s="51">
        <v>0</v>
      </c>
      <c r="AS108" s="50">
        <v>0</v>
      </c>
      <c r="AT108" s="4">
        <v>0</v>
      </c>
      <c r="AU108" s="51">
        <v>0</v>
      </c>
      <c r="AV108" s="50">
        <v>0</v>
      </c>
      <c r="AW108" s="4">
        <v>0</v>
      </c>
      <c r="AX108" s="51">
        <v>0</v>
      </c>
      <c r="AY108" s="50">
        <v>0</v>
      </c>
      <c r="AZ108" s="4">
        <v>0</v>
      </c>
      <c r="BA108" s="51">
        <v>0</v>
      </c>
      <c r="BB108" s="50">
        <v>9.5540000000000003</v>
      </c>
      <c r="BC108" s="4">
        <v>48.44</v>
      </c>
      <c r="BD108" s="60">
        <f t="shared" si="91"/>
        <v>5070.1276952061962</v>
      </c>
      <c r="BE108" s="50">
        <v>0</v>
      </c>
      <c r="BF108" s="4">
        <v>0</v>
      </c>
      <c r="BG108" s="51">
        <f t="shared" si="92"/>
        <v>0</v>
      </c>
      <c r="BH108" s="50">
        <v>0</v>
      </c>
      <c r="BI108" s="4">
        <v>0</v>
      </c>
      <c r="BJ108" s="51">
        <v>0</v>
      </c>
      <c r="BK108" s="50">
        <v>4</v>
      </c>
      <c r="BL108" s="4">
        <v>26.38</v>
      </c>
      <c r="BM108" s="60">
        <f t="shared" si="93"/>
        <v>6595</v>
      </c>
      <c r="BN108" s="50">
        <v>0</v>
      </c>
      <c r="BO108" s="4">
        <v>0</v>
      </c>
      <c r="BP108" s="60">
        <v>0</v>
      </c>
      <c r="BQ108" s="50">
        <v>0</v>
      </c>
      <c r="BR108" s="4">
        <v>0</v>
      </c>
      <c r="BS108" s="60">
        <v>0</v>
      </c>
      <c r="BT108" s="50">
        <v>0</v>
      </c>
      <c r="BU108" s="4">
        <v>0</v>
      </c>
      <c r="BV108" s="60">
        <v>0</v>
      </c>
      <c r="BW108" s="50">
        <v>0</v>
      </c>
      <c r="BX108" s="4">
        <v>0</v>
      </c>
      <c r="BY108" s="60">
        <v>0</v>
      </c>
      <c r="BZ108" s="50">
        <v>0</v>
      </c>
      <c r="CA108" s="4">
        <v>0</v>
      </c>
      <c r="CB108" s="60">
        <v>0</v>
      </c>
      <c r="CC108" s="50">
        <v>0</v>
      </c>
      <c r="CD108" s="4">
        <v>0</v>
      </c>
      <c r="CE108" s="60">
        <v>0</v>
      </c>
      <c r="CF108" s="50">
        <v>0</v>
      </c>
      <c r="CG108" s="4">
        <v>0</v>
      </c>
      <c r="CH108" s="60">
        <v>0</v>
      </c>
      <c r="CI108" s="50">
        <v>0</v>
      </c>
      <c r="CJ108" s="4">
        <v>0</v>
      </c>
      <c r="CK108" s="60">
        <v>0</v>
      </c>
      <c r="CL108" s="50">
        <v>0</v>
      </c>
      <c r="CM108" s="4">
        <v>0</v>
      </c>
      <c r="CN108" s="60">
        <v>0</v>
      </c>
      <c r="CO108" s="50">
        <v>206.98</v>
      </c>
      <c r="CP108" s="4">
        <v>1143.8</v>
      </c>
      <c r="CQ108" s="60">
        <f t="shared" si="100"/>
        <v>5526.1377910909268</v>
      </c>
      <c r="CR108" s="50">
        <v>0</v>
      </c>
      <c r="CS108" s="4">
        <v>0</v>
      </c>
      <c r="CT108" s="60">
        <v>0</v>
      </c>
      <c r="CU108" s="50">
        <v>0</v>
      </c>
      <c r="CV108" s="4">
        <v>0</v>
      </c>
      <c r="CW108" s="60">
        <v>0</v>
      </c>
      <c r="CX108" s="50">
        <v>2171.3000000000002</v>
      </c>
      <c r="CY108" s="4">
        <v>13198.29</v>
      </c>
      <c r="CZ108" s="60">
        <f t="shared" si="95"/>
        <v>6078.5197807764935</v>
      </c>
      <c r="DA108" s="50">
        <v>449.19</v>
      </c>
      <c r="DB108" s="4">
        <v>2478.58</v>
      </c>
      <c r="DC108" s="60">
        <f t="shared" si="96"/>
        <v>5517.8877535118772</v>
      </c>
      <c r="DD108" s="21">
        <f t="shared" si="97"/>
        <v>2851.0240000000003</v>
      </c>
      <c r="DE108" s="22">
        <f t="shared" si="98"/>
        <v>16965.990000000002</v>
      </c>
    </row>
    <row r="109" spans="1:109" ht="15.75" thickBot="1" x14ac:dyDescent="0.3">
      <c r="A109" s="73"/>
      <c r="B109" s="74" t="s">
        <v>17</v>
      </c>
      <c r="C109" s="65">
        <f>SUM(C97:C108)</f>
        <v>23</v>
      </c>
      <c r="D109" s="38">
        <f>SUM(D97:D108)</f>
        <v>203.55</v>
      </c>
      <c r="E109" s="66"/>
      <c r="F109" s="65">
        <f>SUM(F97:F108)</f>
        <v>0</v>
      </c>
      <c r="G109" s="38">
        <f>SUM(G97:G108)</f>
        <v>0</v>
      </c>
      <c r="H109" s="66"/>
      <c r="I109" s="65">
        <f>SUM(I97:I108)</f>
        <v>0</v>
      </c>
      <c r="J109" s="38">
        <f>SUM(J97:J108)</f>
        <v>0</v>
      </c>
      <c r="K109" s="66"/>
      <c r="L109" s="65">
        <f>SUM(L97:L108)</f>
        <v>28.734999999999999</v>
      </c>
      <c r="M109" s="38">
        <f>SUM(M97:M108)</f>
        <v>215.99</v>
      </c>
      <c r="N109" s="66"/>
      <c r="O109" s="65">
        <f>SUM(O97:O108)</f>
        <v>28.734999999999999</v>
      </c>
      <c r="P109" s="38">
        <f>SUM(P97:P108)</f>
        <v>215.99</v>
      </c>
      <c r="Q109" s="66"/>
      <c r="R109" s="65">
        <f>SUM(R97:R108)</f>
        <v>0</v>
      </c>
      <c r="S109" s="38">
        <f>SUM(S97:S108)</f>
        <v>0</v>
      </c>
      <c r="T109" s="66"/>
      <c r="U109" s="65">
        <f>SUM(U97:U108)</f>
        <v>0</v>
      </c>
      <c r="V109" s="38">
        <f>SUM(V97:V108)</f>
        <v>0</v>
      </c>
      <c r="W109" s="66"/>
      <c r="X109" s="65">
        <f>SUM(X97:X108)</f>
        <v>0</v>
      </c>
      <c r="Y109" s="38">
        <f>SUM(Y97:Y108)</f>
        <v>0</v>
      </c>
      <c r="Z109" s="66"/>
      <c r="AA109" s="65">
        <f>SUM(AA97:AA108)</f>
        <v>0</v>
      </c>
      <c r="AB109" s="38">
        <f>SUM(AB97:AB108)</f>
        <v>0</v>
      </c>
      <c r="AC109" s="66"/>
      <c r="AD109" s="65">
        <f>SUM(AD97:AD108)</f>
        <v>127</v>
      </c>
      <c r="AE109" s="38">
        <f>SUM(AE97:AE108)</f>
        <v>883.3</v>
      </c>
      <c r="AF109" s="66"/>
      <c r="AG109" s="65">
        <f>SUM(AG97:AG108)</f>
        <v>0</v>
      </c>
      <c r="AH109" s="38">
        <f>SUM(AH97:AH108)</f>
        <v>0</v>
      </c>
      <c r="AI109" s="66"/>
      <c r="AJ109" s="65">
        <f>SUM(AJ97:AJ108)</f>
        <v>0</v>
      </c>
      <c r="AK109" s="38">
        <f>SUM(AK97:AK108)</f>
        <v>0</v>
      </c>
      <c r="AL109" s="66"/>
      <c r="AM109" s="65">
        <f>SUM(AM97:AM108)</f>
        <v>0</v>
      </c>
      <c r="AN109" s="38">
        <f>SUM(AN97:AN108)</f>
        <v>0</v>
      </c>
      <c r="AO109" s="66"/>
      <c r="AP109" s="65">
        <f>SUM(AP97:AP108)</f>
        <v>0</v>
      </c>
      <c r="AQ109" s="38">
        <f>SUM(AQ97:AQ108)</f>
        <v>0</v>
      </c>
      <c r="AR109" s="66"/>
      <c r="AS109" s="65">
        <f>SUM(AS97:AS108)</f>
        <v>0</v>
      </c>
      <c r="AT109" s="38">
        <f>SUM(AT97:AT108)</f>
        <v>0</v>
      </c>
      <c r="AU109" s="66"/>
      <c r="AV109" s="65">
        <f>SUM(AV97:AV108)</f>
        <v>0</v>
      </c>
      <c r="AW109" s="38">
        <f>SUM(AW97:AW108)</f>
        <v>0</v>
      </c>
      <c r="AX109" s="66"/>
      <c r="AY109" s="65">
        <f>SUM(AY97:AY108)</f>
        <v>0</v>
      </c>
      <c r="AZ109" s="38">
        <f>SUM(AZ97:AZ108)</f>
        <v>0</v>
      </c>
      <c r="BA109" s="66"/>
      <c r="BB109" s="65">
        <f>SUM(BB97:BB108)</f>
        <v>39.954000000000001</v>
      </c>
      <c r="BC109" s="38">
        <f>SUM(BC97:BC108)</f>
        <v>511.93</v>
      </c>
      <c r="BD109" s="66"/>
      <c r="BE109" s="65">
        <f t="shared" ref="BE109:BF109" si="108">SUM(BE97:BE108)</f>
        <v>0</v>
      </c>
      <c r="BF109" s="38">
        <f t="shared" si="108"/>
        <v>0</v>
      </c>
      <c r="BG109" s="66"/>
      <c r="BH109" s="65">
        <f>SUM(BH97:BH108)</f>
        <v>0</v>
      </c>
      <c r="BI109" s="38">
        <f>SUM(BI97:BI108)</f>
        <v>0</v>
      </c>
      <c r="BJ109" s="66"/>
      <c r="BK109" s="65">
        <f>SUM(BK97:BK108)</f>
        <v>8</v>
      </c>
      <c r="BL109" s="38">
        <f>SUM(BL97:BL108)</f>
        <v>86.74</v>
      </c>
      <c r="BM109" s="66"/>
      <c r="BN109" s="65">
        <f>SUM(BN97:BN108)</f>
        <v>110.536</v>
      </c>
      <c r="BO109" s="38">
        <f>SUM(BO97:BO108)</f>
        <v>812.81999999999994</v>
      </c>
      <c r="BP109" s="66"/>
      <c r="BQ109" s="65">
        <f>SUM(BQ97:BQ108)</f>
        <v>759.57099999999991</v>
      </c>
      <c r="BR109" s="38">
        <f>SUM(BR97:BR108)</f>
        <v>7477.8899999999994</v>
      </c>
      <c r="BS109" s="66"/>
      <c r="BT109" s="65">
        <f>SUM(BT97:BT108)</f>
        <v>0</v>
      </c>
      <c r="BU109" s="38">
        <f>SUM(BU97:BU108)</f>
        <v>0</v>
      </c>
      <c r="BV109" s="66"/>
      <c r="BW109" s="65">
        <f>SUM(BW97:BW108)</f>
        <v>0</v>
      </c>
      <c r="BX109" s="38">
        <f>SUM(BX97:BX108)</f>
        <v>0</v>
      </c>
      <c r="BY109" s="66"/>
      <c r="BZ109" s="65">
        <f>SUM(BZ97:BZ108)</f>
        <v>0</v>
      </c>
      <c r="CA109" s="38">
        <f>SUM(CA97:CA108)</f>
        <v>0</v>
      </c>
      <c r="CB109" s="66"/>
      <c r="CC109" s="65">
        <f>SUM(CC97:CC108)</f>
        <v>0</v>
      </c>
      <c r="CD109" s="38">
        <f>SUM(CD97:CD108)</f>
        <v>0</v>
      </c>
      <c r="CE109" s="66"/>
      <c r="CF109" s="65">
        <v>0</v>
      </c>
      <c r="CG109" s="38">
        <v>0</v>
      </c>
      <c r="CH109" s="66"/>
      <c r="CI109" s="65">
        <f>SUM(CI97:CI108)</f>
        <v>0</v>
      </c>
      <c r="CJ109" s="38">
        <f>SUM(CJ97:CJ108)</f>
        <v>0</v>
      </c>
      <c r="CK109" s="66"/>
      <c r="CL109" s="65">
        <f>SUM(CL97:CL108)</f>
        <v>0.04</v>
      </c>
      <c r="CM109" s="38">
        <f>SUM(CM97:CM108)</f>
        <v>9.4700000000000006</v>
      </c>
      <c r="CN109" s="66"/>
      <c r="CO109" s="65">
        <f>SUM(CO97:CO108)</f>
        <v>513.98</v>
      </c>
      <c r="CP109" s="38">
        <f>SUM(CP97:CP108)</f>
        <v>2641.7200000000003</v>
      </c>
      <c r="CQ109" s="66"/>
      <c r="CR109" s="65">
        <f>SUM(CR97:CR108)</f>
        <v>0</v>
      </c>
      <c r="CS109" s="38">
        <f>SUM(CS97:CS108)</f>
        <v>0</v>
      </c>
      <c r="CT109" s="66"/>
      <c r="CU109" s="65">
        <f>SUM(CU97:CU108)</f>
        <v>0</v>
      </c>
      <c r="CV109" s="38">
        <f>SUM(CV97:CV108)</f>
        <v>0</v>
      </c>
      <c r="CW109" s="66"/>
      <c r="CX109" s="65">
        <f>SUM(CX97:CX108)</f>
        <v>20879.285999999996</v>
      </c>
      <c r="CY109" s="38">
        <f>SUM(CY97:CY108)</f>
        <v>144296.95000000001</v>
      </c>
      <c r="CZ109" s="66"/>
      <c r="DA109" s="65">
        <f>SUM(DA97:DA108)</f>
        <v>19400.23</v>
      </c>
      <c r="DB109" s="38">
        <f>SUM(DB97:DB108)</f>
        <v>126402.3</v>
      </c>
      <c r="DC109" s="66"/>
      <c r="DD109" s="39">
        <f t="shared" si="97"/>
        <v>41890.331999999995</v>
      </c>
      <c r="DE109" s="40">
        <f t="shared" si="98"/>
        <v>283542.65999999992</v>
      </c>
    </row>
    <row r="110" spans="1:109" x14ac:dyDescent="0.25">
      <c r="A110" s="56">
        <v>2017</v>
      </c>
      <c r="B110" s="61" t="s">
        <v>5</v>
      </c>
      <c r="C110" s="48">
        <v>0</v>
      </c>
      <c r="D110" s="20">
        <v>0</v>
      </c>
      <c r="E110" s="51">
        <v>0</v>
      </c>
      <c r="F110" s="48">
        <v>0</v>
      </c>
      <c r="G110" s="20">
        <v>0</v>
      </c>
      <c r="H110" s="51">
        <v>0</v>
      </c>
      <c r="I110" s="48">
        <v>0</v>
      </c>
      <c r="J110" s="20">
        <v>0</v>
      </c>
      <c r="K110" s="51">
        <v>0</v>
      </c>
      <c r="L110" s="48">
        <v>0</v>
      </c>
      <c r="M110" s="20">
        <v>0</v>
      </c>
      <c r="N110" s="51">
        <v>0</v>
      </c>
      <c r="O110" s="48">
        <v>0</v>
      </c>
      <c r="P110" s="20">
        <v>0</v>
      </c>
      <c r="Q110" s="51">
        <v>0</v>
      </c>
      <c r="R110" s="48">
        <v>0</v>
      </c>
      <c r="S110" s="20">
        <v>0</v>
      </c>
      <c r="T110" s="51">
        <v>0</v>
      </c>
      <c r="U110" s="48">
        <v>0</v>
      </c>
      <c r="V110" s="20">
        <v>0</v>
      </c>
      <c r="W110" s="51">
        <v>0</v>
      </c>
      <c r="X110" s="50">
        <v>0</v>
      </c>
      <c r="Y110" s="4">
        <v>0</v>
      </c>
      <c r="Z110" s="51">
        <v>0</v>
      </c>
      <c r="AA110" s="50">
        <v>0</v>
      </c>
      <c r="AB110" s="4">
        <v>0</v>
      </c>
      <c r="AC110" s="51">
        <v>0</v>
      </c>
      <c r="AD110" s="48">
        <v>0</v>
      </c>
      <c r="AE110" s="20">
        <v>0</v>
      </c>
      <c r="AF110" s="51">
        <v>0</v>
      </c>
      <c r="AG110" s="48">
        <v>0</v>
      </c>
      <c r="AH110" s="20">
        <v>0</v>
      </c>
      <c r="AI110" s="51">
        <v>0</v>
      </c>
      <c r="AJ110" s="43">
        <v>0</v>
      </c>
      <c r="AK110" s="11">
        <v>0</v>
      </c>
      <c r="AL110" s="44">
        <v>0</v>
      </c>
      <c r="AM110" s="43">
        <v>0</v>
      </c>
      <c r="AN110" s="11">
        <v>0</v>
      </c>
      <c r="AO110" s="44">
        <v>0</v>
      </c>
      <c r="AP110" s="48">
        <v>0</v>
      </c>
      <c r="AQ110" s="20">
        <v>0</v>
      </c>
      <c r="AR110" s="51">
        <v>0</v>
      </c>
      <c r="AS110" s="48">
        <v>0</v>
      </c>
      <c r="AT110" s="20">
        <v>0</v>
      </c>
      <c r="AU110" s="51">
        <v>0</v>
      </c>
      <c r="AV110" s="48">
        <v>0</v>
      </c>
      <c r="AW110" s="20">
        <v>0</v>
      </c>
      <c r="AX110" s="51">
        <v>0</v>
      </c>
      <c r="AY110" s="48">
        <v>0</v>
      </c>
      <c r="AZ110" s="20">
        <v>0</v>
      </c>
      <c r="BA110" s="51">
        <v>0</v>
      </c>
      <c r="BB110" s="48">
        <v>0</v>
      </c>
      <c r="BC110" s="20">
        <v>0</v>
      </c>
      <c r="BD110" s="51">
        <v>0</v>
      </c>
      <c r="BE110" s="50">
        <v>0</v>
      </c>
      <c r="BF110" s="4">
        <v>0</v>
      </c>
      <c r="BG110" s="51">
        <f t="shared" ref="BG110:BG121" si="109">IF(BE110=0,0,BF110/BE110*1000)</f>
        <v>0</v>
      </c>
      <c r="BH110" s="50">
        <v>0</v>
      </c>
      <c r="BI110" s="4">
        <v>0</v>
      </c>
      <c r="BJ110" s="51">
        <v>0</v>
      </c>
      <c r="BK110" s="48">
        <v>0</v>
      </c>
      <c r="BL110" s="20">
        <v>0</v>
      </c>
      <c r="BM110" s="51">
        <v>0</v>
      </c>
      <c r="BN110" s="48">
        <v>0</v>
      </c>
      <c r="BO110" s="20">
        <v>0</v>
      </c>
      <c r="BP110" s="51">
        <v>0</v>
      </c>
      <c r="BQ110" s="48">
        <v>0</v>
      </c>
      <c r="BR110" s="20">
        <v>0</v>
      </c>
      <c r="BS110" s="51">
        <v>0</v>
      </c>
      <c r="BT110" s="48">
        <v>0</v>
      </c>
      <c r="BU110" s="20">
        <v>0</v>
      </c>
      <c r="BV110" s="51">
        <v>0</v>
      </c>
      <c r="BW110" s="48">
        <v>0</v>
      </c>
      <c r="BX110" s="20">
        <v>0</v>
      </c>
      <c r="BY110" s="51">
        <v>0</v>
      </c>
      <c r="BZ110" s="48">
        <v>0</v>
      </c>
      <c r="CA110" s="20">
        <v>0</v>
      </c>
      <c r="CB110" s="51">
        <v>0</v>
      </c>
      <c r="CC110" s="48">
        <v>0</v>
      </c>
      <c r="CD110" s="20">
        <v>0</v>
      </c>
      <c r="CE110" s="51">
        <v>0</v>
      </c>
      <c r="CF110" s="48">
        <v>0</v>
      </c>
      <c r="CG110" s="20">
        <v>0</v>
      </c>
      <c r="CH110" s="51">
        <v>0</v>
      </c>
      <c r="CI110" s="48">
        <v>0</v>
      </c>
      <c r="CJ110" s="20">
        <v>0</v>
      </c>
      <c r="CK110" s="51">
        <v>0</v>
      </c>
      <c r="CL110" s="48">
        <v>0</v>
      </c>
      <c r="CM110" s="20">
        <v>0</v>
      </c>
      <c r="CN110" s="51">
        <v>0</v>
      </c>
      <c r="CO110" s="48">
        <v>0</v>
      </c>
      <c r="CP110" s="20">
        <v>0</v>
      </c>
      <c r="CQ110" s="51">
        <v>0</v>
      </c>
      <c r="CR110" s="48">
        <v>0</v>
      </c>
      <c r="CS110" s="20">
        <v>0</v>
      </c>
      <c r="CT110" s="51">
        <v>0</v>
      </c>
      <c r="CU110" s="48">
        <v>0</v>
      </c>
      <c r="CV110" s="20">
        <v>0</v>
      </c>
      <c r="CW110" s="51">
        <v>0</v>
      </c>
      <c r="CX110" s="48">
        <v>1042.05</v>
      </c>
      <c r="CY110" s="20">
        <v>6334.17</v>
      </c>
      <c r="CZ110" s="51">
        <f t="shared" ref="CZ110:CZ121" si="110">CY110/CX110*1000</f>
        <v>6078.5662876061615</v>
      </c>
      <c r="DA110" s="48">
        <v>845.72</v>
      </c>
      <c r="DB110" s="20">
        <v>4662.71</v>
      </c>
      <c r="DC110" s="51">
        <f t="shared" ref="DC110:DC121" si="111">DB110/DA110*1000</f>
        <v>5513.3022749846286</v>
      </c>
      <c r="DD110" s="6">
        <f t="shared" si="97"/>
        <v>1887.77</v>
      </c>
      <c r="DE110" s="14">
        <f t="shared" si="98"/>
        <v>10996.880000000001</v>
      </c>
    </row>
    <row r="111" spans="1:109" x14ac:dyDescent="0.25">
      <c r="A111" s="56">
        <v>2017</v>
      </c>
      <c r="B111" s="62" t="s">
        <v>6</v>
      </c>
      <c r="C111" s="50">
        <v>0</v>
      </c>
      <c r="D111" s="4">
        <v>0</v>
      </c>
      <c r="E111" s="51">
        <v>0</v>
      </c>
      <c r="F111" s="50">
        <v>0</v>
      </c>
      <c r="G111" s="4">
        <v>0</v>
      </c>
      <c r="H111" s="51">
        <v>0</v>
      </c>
      <c r="I111" s="50">
        <v>0</v>
      </c>
      <c r="J111" s="4">
        <v>0</v>
      </c>
      <c r="K111" s="51">
        <v>0</v>
      </c>
      <c r="L111" s="50">
        <v>0</v>
      </c>
      <c r="M111" s="4">
        <v>0</v>
      </c>
      <c r="N111" s="51">
        <v>0</v>
      </c>
      <c r="O111" s="50">
        <v>0</v>
      </c>
      <c r="P111" s="4">
        <v>0</v>
      </c>
      <c r="Q111" s="51">
        <v>0</v>
      </c>
      <c r="R111" s="48">
        <v>0</v>
      </c>
      <c r="S111" s="20">
        <v>0</v>
      </c>
      <c r="T111" s="51">
        <v>0</v>
      </c>
      <c r="U111" s="50">
        <v>0</v>
      </c>
      <c r="V111" s="4">
        <v>0</v>
      </c>
      <c r="W111" s="51">
        <v>0</v>
      </c>
      <c r="X111" s="50">
        <v>0</v>
      </c>
      <c r="Y111" s="4">
        <v>0</v>
      </c>
      <c r="Z111" s="51">
        <v>0</v>
      </c>
      <c r="AA111" s="50">
        <v>0</v>
      </c>
      <c r="AB111" s="4">
        <v>0</v>
      </c>
      <c r="AC111" s="51">
        <v>0</v>
      </c>
      <c r="AD111" s="50">
        <v>0</v>
      </c>
      <c r="AE111" s="4">
        <v>0</v>
      </c>
      <c r="AF111" s="51">
        <v>0</v>
      </c>
      <c r="AG111" s="50">
        <v>0</v>
      </c>
      <c r="AH111" s="4">
        <v>0</v>
      </c>
      <c r="AI111" s="51">
        <v>0</v>
      </c>
      <c r="AJ111" s="43">
        <v>0</v>
      </c>
      <c r="AK111" s="11">
        <v>0</v>
      </c>
      <c r="AL111" s="44">
        <v>0</v>
      </c>
      <c r="AM111" s="43">
        <v>0</v>
      </c>
      <c r="AN111" s="11">
        <v>0</v>
      </c>
      <c r="AO111" s="44">
        <v>0</v>
      </c>
      <c r="AP111" s="50">
        <v>0</v>
      </c>
      <c r="AQ111" s="4">
        <v>0</v>
      </c>
      <c r="AR111" s="51">
        <v>0</v>
      </c>
      <c r="AS111" s="50">
        <v>0</v>
      </c>
      <c r="AT111" s="4">
        <v>0</v>
      </c>
      <c r="AU111" s="51">
        <v>0</v>
      </c>
      <c r="AV111" s="50">
        <v>0</v>
      </c>
      <c r="AW111" s="4">
        <v>0</v>
      </c>
      <c r="AX111" s="51">
        <v>0</v>
      </c>
      <c r="AY111" s="50">
        <v>0</v>
      </c>
      <c r="AZ111" s="4">
        <v>0</v>
      </c>
      <c r="BA111" s="51">
        <v>0</v>
      </c>
      <c r="BB111" s="50">
        <v>0</v>
      </c>
      <c r="BC111" s="4">
        <v>0</v>
      </c>
      <c r="BD111" s="51">
        <v>0</v>
      </c>
      <c r="BE111" s="50">
        <v>0</v>
      </c>
      <c r="BF111" s="4">
        <v>0</v>
      </c>
      <c r="BG111" s="51">
        <f t="shared" si="109"/>
        <v>0</v>
      </c>
      <c r="BH111" s="50">
        <v>0</v>
      </c>
      <c r="BI111" s="4">
        <v>0</v>
      </c>
      <c r="BJ111" s="51">
        <v>0</v>
      </c>
      <c r="BK111" s="50">
        <v>0</v>
      </c>
      <c r="BL111" s="4">
        <v>0</v>
      </c>
      <c r="BM111" s="51">
        <v>0</v>
      </c>
      <c r="BN111" s="50">
        <v>0</v>
      </c>
      <c r="BO111" s="4">
        <v>0</v>
      </c>
      <c r="BP111" s="51">
        <v>0</v>
      </c>
      <c r="BQ111" s="50">
        <v>0</v>
      </c>
      <c r="BR111" s="4">
        <v>0</v>
      </c>
      <c r="BS111" s="51">
        <v>0</v>
      </c>
      <c r="BT111" s="50">
        <v>0</v>
      </c>
      <c r="BU111" s="4">
        <v>0</v>
      </c>
      <c r="BV111" s="51">
        <v>0</v>
      </c>
      <c r="BW111" s="50">
        <v>0</v>
      </c>
      <c r="BX111" s="4">
        <v>0</v>
      </c>
      <c r="BY111" s="51">
        <v>0</v>
      </c>
      <c r="BZ111" s="50">
        <v>0</v>
      </c>
      <c r="CA111" s="4">
        <v>0</v>
      </c>
      <c r="CB111" s="51">
        <v>0</v>
      </c>
      <c r="CC111" s="50">
        <v>0</v>
      </c>
      <c r="CD111" s="4">
        <v>0</v>
      </c>
      <c r="CE111" s="51">
        <v>0</v>
      </c>
      <c r="CF111" s="50">
        <v>0</v>
      </c>
      <c r="CG111" s="4">
        <v>0</v>
      </c>
      <c r="CH111" s="51">
        <v>0</v>
      </c>
      <c r="CI111" s="50">
        <v>0</v>
      </c>
      <c r="CJ111" s="4">
        <v>0</v>
      </c>
      <c r="CK111" s="51">
        <v>0</v>
      </c>
      <c r="CL111" s="50">
        <v>0</v>
      </c>
      <c r="CM111" s="4">
        <v>0</v>
      </c>
      <c r="CN111" s="51">
        <v>0</v>
      </c>
      <c r="CO111" s="50">
        <v>0</v>
      </c>
      <c r="CP111" s="4">
        <v>0</v>
      </c>
      <c r="CQ111" s="51">
        <v>0</v>
      </c>
      <c r="CR111" s="50">
        <v>0</v>
      </c>
      <c r="CS111" s="4">
        <v>0</v>
      </c>
      <c r="CT111" s="51">
        <v>0</v>
      </c>
      <c r="CU111" s="50">
        <v>0</v>
      </c>
      <c r="CV111" s="4">
        <v>0</v>
      </c>
      <c r="CW111" s="51">
        <v>0</v>
      </c>
      <c r="CX111" s="50">
        <v>204</v>
      </c>
      <c r="CY111" s="4">
        <v>1407.58</v>
      </c>
      <c r="CZ111" s="51">
        <f t="shared" si="110"/>
        <v>6899.9019607843129</v>
      </c>
      <c r="DA111" s="50">
        <v>177.16</v>
      </c>
      <c r="DB111" s="4">
        <v>1043.68</v>
      </c>
      <c r="DC111" s="51">
        <f t="shared" si="111"/>
        <v>5891.1718220817338</v>
      </c>
      <c r="DD111" s="21">
        <f t="shared" si="97"/>
        <v>381.15999999999997</v>
      </c>
      <c r="DE111" s="22">
        <f t="shared" si="98"/>
        <v>2451.2600000000002</v>
      </c>
    </row>
    <row r="112" spans="1:109" x14ac:dyDescent="0.25">
      <c r="A112" s="56">
        <v>2017</v>
      </c>
      <c r="B112" s="62" t="s">
        <v>7</v>
      </c>
      <c r="C112" s="50">
        <v>0</v>
      </c>
      <c r="D112" s="4">
        <v>0</v>
      </c>
      <c r="E112" s="51">
        <v>0</v>
      </c>
      <c r="F112" s="50">
        <v>0</v>
      </c>
      <c r="G112" s="4">
        <v>0</v>
      </c>
      <c r="H112" s="51">
        <v>0</v>
      </c>
      <c r="I112" s="50">
        <v>0</v>
      </c>
      <c r="J112" s="4">
        <v>0</v>
      </c>
      <c r="K112" s="51">
        <v>0</v>
      </c>
      <c r="L112" s="50">
        <v>0</v>
      </c>
      <c r="M112" s="4">
        <v>0</v>
      </c>
      <c r="N112" s="51">
        <v>0</v>
      </c>
      <c r="O112" s="50">
        <v>0</v>
      </c>
      <c r="P112" s="4">
        <v>0</v>
      </c>
      <c r="Q112" s="51">
        <v>0</v>
      </c>
      <c r="R112" s="48">
        <v>0</v>
      </c>
      <c r="S112" s="20">
        <v>0</v>
      </c>
      <c r="T112" s="51">
        <v>0</v>
      </c>
      <c r="U112" s="50">
        <v>30717</v>
      </c>
      <c r="V112" s="4">
        <v>128060.93</v>
      </c>
      <c r="W112" s="51">
        <f t="shared" ref="W112:W113" si="112">V112/U112*1000</f>
        <v>4169.0571995963146</v>
      </c>
      <c r="X112" s="50">
        <v>0</v>
      </c>
      <c r="Y112" s="4">
        <v>0</v>
      </c>
      <c r="Z112" s="51">
        <v>0</v>
      </c>
      <c r="AA112" s="50">
        <v>0</v>
      </c>
      <c r="AB112" s="4">
        <v>0</v>
      </c>
      <c r="AC112" s="51">
        <v>0</v>
      </c>
      <c r="AD112" s="50">
        <v>3.06</v>
      </c>
      <c r="AE112" s="4">
        <v>39.92</v>
      </c>
      <c r="AF112" s="51">
        <f t="shared" ref="AF112:AF120" si="113">AE112/AD112*1000</f>
        <v>13045.751633986927</v>
      </c>
      <c r="AG112" s="50">
        <v>0</v>
      </c>
      <c r="AH112" s="4">
        <v>0</v>
      </c>
      <c r="AI112" s="51">
        <v>0</v>
      </c>
      <c r="AJ112" s="43">
        <v>0</v>
      </c>
      <c r="AK112" s="11">
        <v>0</v>
      </c>
      <c r="AL112" s="44">
        <v>0</v>
      </c>
      <c r="AM112" s="43">
        <v>0</v>
      </c>
      <c r="AN112" s="11">
        <v>0</v>
      </c>
      <c r="AO112" s="44">
        <v>0</v>
      </c>
      <c r="AP112" s="50">
        <v>0</v>
      </c>
      <c r="AQ112" s="4">
        <v>0</v>
      </c>
      <c r="AR112" s="51">
        <v>0</v>
      </c>
      <c r="AS112" s="50">
        <v>0</v>
      </c>
      <c r="AT112" s="4">
        <v>0</v>
      </c>
      <c r="AU112" s="51">
        <v>0</v>
      </c>
      <c r="AV112" s="50">
        <v>0</v>
      </c>
      <c r="AW112" s="4">
        <v>0</v>
      </c>
      <c r="AX112" s="51">
        <v>0</v>
      </c>
      <c r="AY112" s="50">
        <v>0</v>
      </c>
      <c r="AZ112" s="4">
        <v>0</v>
      </c>
      <c r="BA112" s="51">
        <v>0</v>
      </c>
      <c r="BB112" s="50">
        <v>0.5</v>
      </c>
      <c r="BC112" s="4">
        <v>4.9800000000000004</v>
      </c>
      <c r="BD112" s="51">
        <f t="shared" ref="BD112:BD115" si="114">BC112/BB112*1000</f>
        <v>9960</v>
      </c>
      <c r="BE112" s="50">
        <v>0</v>
      </c>
      <c r="BF112" s="4">
        <v>0</v>
      </c>
      <c r="BG112" s="51">
        <f t="shared" si="109"/>
        <v>0</v>
      </c>
      <c r="BH112" s="50">
        <v>0</v>
      </c>
      <c r="BI112" s="4">
        <v>0</v>
      </c>
      <c r="BJ112" s="51">
        <v>0</v>
      </c>
      <c r="BK112" s="50">
        <v>0</v>
      </c>
      <c r="BL112" s="4">
        <v>0</v>
      </c>
      <c r="BM112" s="51">
        <v>0</v>
      </c>
      <c r="BN112" s="50">
        <v>0</v>
      </c>
      <c r="BO112" s="4">
        <v>0</v>
      </c>
      <c r="BP112" s="51">
        <v>0</v>
      </c>
      <c r="BQ112" s="50">
        <v>4.2080000000000002</v>
      </c>
      <c r="BR112" s="4">
        <v>30.48</v>
      </c>
      <c r="BS112" s="51">
        <f t="shared" ref="BS112:BS121" si="115">BR112/BQ112*1000</f>
        <v>7243.3460076045621</v>
      </c>
      <c r="BT112" s="50">
        <v>0</v>
      </c>
      <c r="BU112" s="4">
        <v>0</v>
      </c>
      <c r="BV112" s="51">
        <v>0</v>
      </c>
      <c r="BW112" s="50">
        <v>0</v>
      </c>
      <c r="BX112" s="4">
        <v>0</v>
      </c>
      <c r="BY112" s="51">
        <v>0</v>
      </c>
      <c r="BZ112" s="50">
        <v>0</v>
      </c>
      <c r="CA112" s="4">
        <v>0</v>
      </c>
      <c r="CB112" s="51">
        <v>0</v>
      </c>
      <c r="CC112" s="50">
        <v>0</v>
      </c>
      <c r="CD112" s="4">
        <v>0</v>
      </c>
      <c r="CE112" s="51">
        <v>0</v>
      </c>
      <c r="CF112" s="50">
        <v>0</v>
      </c>
      <c r="CG112" s="4">
        <v>0</v>
      </c>
      <c r="CH112" s="51">
        <v>0</v>
      </c>
      <c r="CI112" s="50">
        <v>0</v>
      </c>
      <c r="CJ112" s="4">
        <v>0</v>
      </c>
      <c r="CK112" s="51">
        <v>0</v>
      </c>
      <c r="CL112" s="50">
        <v>0</v>
      </c>
      <c r="CM112" s="4">
        <v>0</v>
      </c>
      <c r="CN112" s="51">
        <v>0</v>
      </c>
      <c r="CO112" s="50">
        <v>0</v>
      </c>
      <c r="CP112" s="4">
        <v>0</v>
      </c>
      <c r="CQ112" s="51">
        <v>0</v>
      </c>
      <c r="CR112" s="50">
        <v>0</v>
      </c>
      <c r="CS112" s="4">
        <v>0</v>
      </c>
      <c r="CT112" s="51">
        <v>0</v>
      </c>
      <c r="CU112" s="50">
        <v>0</v>
      </c>
      <c r="CV112" s="4">
        <v>0</v>
      </c>
      <c r="CW112" s="51">
        <v>0</v>
      </c>
      <c r="CX112" s="50">
        <v>75.599999999999994</v>
      </c>
      <c r="CY112" s="4">
        <v>972.47</v>
      </c>
      <c r="CZ112" s="51">
        <f t="shared" si="110"/>
        <v>12863.359788359789</v>
      </c>
      <c r="DA112" s="50">
        <v>72</v>
      </c>
      <c r="DB112" s="4">
        <v>514.14</v>
      </c>
      <c r="DC112" s="51">
        <f t="shared" si="111"/>
        <v>7140.833333333333</v>
      </c>
      <c r="DD112" s="21">
        <f t="shared" si="97"/>
        <v>30872.367999999999</v>
      </c>
      <c r="DE112" s="22">
        <f t="shared" si="98"/>
        <v>129622.91999999998</v>
      </c>
    </row>
    <row r="113" spans="1:109" x14ac:dyDescent="0.25">
      <c r="A113" s="56">
        <v>2017</v>
      </c>
      <c r="B113" s="62" t="s">
        <v>8</v>
      </c>
      <c r="C113" s="50">
        <v>0</v>
      </c>
      <c r="D113" s="4">
        <v>0</v>
      </c>
      <c r="E113" s="51">
        <v>0</v>
      </c>
      <c r="F113" s="50">
        <v>0</v>
      </c>
      <c r="G113" s="4">
        <v>0</v>
      </c>
      <c r="H113" s="51">
        <v>0</v>
      </c>
      <c r="I113" s="50">
        <v>0</v>
      </c>
      <c r="J113" s="4">
        <v>0</v>
      </c>
      <c r="K113" s="51">
        <v>0</v>
      </c>
      <c r="L113" s="50">
        <v>0</v>
      </c>
      <c r="M113" s="4">
        <v>0</v>
      </c>
      <c r="N113" s="51">
        <v>0</v>
      </c>
      <c r="O113" s="50">
        <v>0</v>
      </c>
      <c r="P113" s="4">
        <v>0</v>
      </c>
      <c r="Q113" s="51">
        <v>0</v>
      </c>
      <c r="R113" s="48">
        <v>0</v>
      </c>
      <c r="S113" s="20">
        <v>0</v>
      </c>
      <c r="T113" s="51">
        <v>0</v>
      </c>
      <c r="U113" s="50">
        <v>30026</v>
      </c>
      <c r="V113" s="4">
        <v>128008.14</v>
      </c>
      <c r="W113" s="51">
        <f t="shared" si="112"/>
        <v>4263.2431892359955</v>
      </c>
      <c r="X113" s="50">
        <v>0</v>
      </c>
      <c r="Y113" s="4">
        <v>0</v>
      </c>
      <c r="Z113" s="51">
        <v>0</v>
      </c>
      <c r="AA113" s="50">
        <v>0</v>
      </c>
      <c r="AB113" s="4">
        <v>0</v>
      </c>
      <c r="AC113" s="51">
        <v>0</v>
      </c>
      <c r="AD113" s="50">
        <v>0</v>
      </c>
      <c r="AE113" s="4">
        <v>0</v>
      </c>
      <c r="AF113" s="51">
        <v>0</v>
      </c>
      <c r="AG113" s="50">
        <v>0</v>
      </c>
      <c r="AH113" s="4">
        <v>0</v>
      </c>
      <c r="AI113" s="51">
        <v>0</v>
      </c>
      <c r="AJ113" s="43">
        <v>0</v>
      </c>
      <c r="AK113" s="11">
        <v>0</v>
      </c>
      <c r="AL113" s="44">
        <v>0</v>
      </c>
      <c r="AM113" s="43">
        <v>0</v>
      </c>
      <c r="AN113" s="11">
        <v>0</v>
      </c>
      <c r="AO113" s="44">
        <v>0</v>
      </c>
      <c r="AP113" s="50">
        <v>0</v>
      </c>
      <c r="AQ113" s="4">
        <v>0</v>
      </c>
      <c r="AR113" s="51">
        <v>0</v>
      </c>
      <c r="AS113" s="50">
        <v>0</v>
      </c>
      <c r="AT113" s="4">
        <v>0</v>
      </c>
      <c r="AU113" s="51">
        <v>0</v>
      </c>
      <c r="AV113" s="50">
        <v>0</v>
      </c>
      <c r="AW113" s="4">
        <v>0</v>
      </c>
      <c r="AX113" s="51">
        <v>0</v>
      </c>
      <c r="AY113" s="50">
        <v>0</v>
      </c>
      <c r="AZ113" s="4">
        <v>0</v>
      </c>
      <c r="BA113" s="51">
        <v>0</v>
      </c>
      <c r="BB113" s="50">
        <v>0</v>
      </c>
      <c r="BC113" s="4">
        <v>0</v>
      </c>
      <c r="BD113" s="51">
        <v>0</v>
      </c>
      <c r="BE113" s="50">
        <v>0</v>
      </c>
      <c r="BF113" s="4">
        <v>0</v>
      </c>
      <c r="BG113" s="51">
        <f t="shared" si="109"/>
        <v>0</v>
      </c>
      <c r="BH113" s="50">
        <v>0</v>
      </c>
      <c r="BI113" s="4">
        <v>0</v>
      </c>
      <c r="BJ113" s="51">
        <v>0</v>
      </c>
      <c r="BK113" s="50">
        <v>6</v>
      </c>
      <c r="BL113" s="4">
        <v>77.97</v>
      </c>
      <c r="BM113" s="51">
        <f t="shared" ref="BM113:BM118" si="116">BL113/BK113*1000</f>
        <v>12995</v>
      </c>
      <c r="BN113" s="50">
        <v>0</v>
      </c>
      <c r="BO113" s="4">
        <v>0</v>
      </c>
      <c r="BP113" s="51">
        <v>0</v>
      </c>
      <c r="BQ113" s="50">
        <v>4.5</v>
      </c>
      <c r="BR113" s="4">
        <v>61.09</v>
      </c>
      <c r="BS113" s="51">
        <f t="shared" si="115"/>
        <v>13575.555555555557</v>
      </c>
      <c r="BT113" s="50">
        <v>0</v>
      </c>
      <c r="BU113" s="4">
        <v>0</v>
      </c>
      <c r="BV113" s="51">
        <v>0</v>
      </c>
      <c r="BW113" s="50">
        <v>0</v>
      </c>
      <c r="BX113" s="4">
        <v>0</v>
      </c>
      <c r="BY113" s="51">
        <v>0</v>
      </c>
      <c r="BZ113" s="50">
        <v>0</v>
      </c>
      <c r="CA113" s="4">
        <v>0</v>
      </c>
      <c r="CB113" s="51">
        <v>0</v>
      </c>
      <c r="CC113" s="50">
        <v>0</v>
      </c>
      <c r="CD113" s="4">
        <v>0</v>
      </c>
      <c r="CE113" s="51">
        <v>0</v>
      </c>
      <c r="CF113" s="50">
        <v>0</v>
      </c>
      <c r="CG113" s="4">
        <v>0</v>
      </c>
      <c r="CH113" s="51">
        <v>0</v>
      </c>
      <c r="CI113" s="50">
        <v>0</v>
      </c>
      <c r="CJ113" s="4">
        <v>0</v>
      </c>
      <c r="CK113" s="51">
        <v>0</v>
      </c>
      <c r="CL113" s="50">
        <v>0</v>
      </c>
      <c r="CM113" s="4">
        <v>0</v>
      </c>
      <c r="CN113" s="51">
        <v>0</v>
      </c>
      <c r="CO113" s="50">
        <v>0</v>
      </c>
      <c r="CP113" s="4">
        <v>0</v>
      </c>
      <c r="CQ113" s="51">
        <v>0</v>
      </c>
      <c r="CR113" s="50">
        <v>0</v>
      </c>
      <c r="CS113" s="4">
        <v>0</v>
      </c>
      <c r="CT113" s="51">
        <v>0</v>
      </c>
      <c r="CU113" s="50">
        <v>0</v>
      </c>
      <c r="CV113" s="4">
        <v>0</v>
      </c>
      <c r="CW113" s="51">
        <v>0</v>
      </c>
      <c r="CX113" s="50">
        <v>159.06</v>
      </c>
      <c r="CY113" s="4">
        <v>1129.0899999999999</v>
      </c>
      <c r="CZ113" s="51">
        <f t="shared" si="110"/>
        <v>7098.5162831635853</v>
      </c>
      <c r="DA113" s="50">
        <v>789</v>
      </c>
      <c r="DB113" s="4">
        <v>5755.8</v>
      </c>
      <c r="DC113" s="51">
        <f t="shared" si="111"/>
        <v>7295.0570342205328</v>
      </c>
      <c r="DD113" s="21">
        <f t="shared" si="97"/>
        <v>30984.560000000001</v>
      </c>
      <c r="DE113" s="22">
        <f t="shared" si="98"/>
        <v>135032.09</v>
      </c>
    </row>
    <row r="114" spans="1:109" x14ac:dyDescent="0.25">
      <c r="A114" s="56">
        <v>2017</v>
      </c>
      <c r="B114" s="62" t="s">
        <v>9</v>
      </c>
      <c r="C114" s="50">
        <v>0</v>
      </c>
      <c r="D114" s="4">
        <v>0</v>
      </c>
      <c r="E114" s="51">
        <v>0</v>
      </c>
      <c r="F114" s="50">
        <v>0</v>
      </c>
      <c r="G114" s="4">
        <v>0</v>
      </c>
      <c r="H114" s="51">
        <v>0</v>
      </c>
      <c r="I114" s="50">
        <v>0</v>
      </c>
      <c r="J114" s="4">
        <v>0</v>
      </c>
      <c r="K114" s="51">
        <v>0</v>
      </c>
      <c r="L114" s="50">
        <v>0</v>
      </c>
      <c r="M114" s="4">
        <v>0</v>
      </c>
      <c r="N114" s="51">
        <v>0</v>
      </c>
      <c r="O114" s="50">
        <v>0</v>
      </c>
      <c r="P114" s="4">
        <v>0</v>
      </c>
      <c r="Q114" s="51">
        <v>0</v>
      </c>
      <c r="R114" s="50">
        <v>0</v>
      </c>
      <c r="S114" s="4">
        <v>0</v>
      </c>
      <c r="T114" s="51">
        <v>0</v>
      </c>
      <c r="U114" s="50">
        <v>0</v>
      </c>
      <c r="V114" s="4">
        <v>0</v>
      </c>
      <c r="W114" s="51">
        <v>0</v>
      </c>
      <c r="X114" s="50">
        <v>0</v>
      </c>
      <c r="Y114" s="4">
        <v>0</v>
      </c>
      <c r="Z114" s="51">
        <v>0</v>
      </c>
      <c r="AA114" s="50">
        <v>0</v>
      </c>
      <c r="AB114" s="4">
        <v>0</v>
      </c>
      <c r="AC114" s="51">
        <v>0</v>
      </c>
      <c r="AD114" s="50">
        <v>0</v>
      </c>
      <c r="AE114" s="4">
        <v>0</v>
      </c>
      <c r="AF114" s="51">
        <v>0</v>
      </c>
      <c r="AG114" s="50">
        <v>0</v>
      </c>
      <c r="AH114" s="4">
        <v>0</v>
      </c>
      <c r="AI114" s="51">
        <v>0</v>
      </c>
      <c r="AJ114" s="43">
        <v>0</v>
      </c>
      <c r="AK114" s="11">
        <v>0</v>
      </c>
      <c r="AL114" s="44">
        <v>0</v>
      </c>
      <c r="AM114" s="43">
        <v>0</v>
      </c>
      <c r="AN114" s="11">
        <v>0</v>
      </c>
      <c r="AO114" s="44">
        <v>0</v>
      </c>
      <c r="AP114" s="50">
        <v>0</v>
      </c>
      <c r="AQ114" s="4">
        <v>0</v>
      </c>
      <c r="AR114" s="51">
        <v>0</v>
      </c>
      <c r="AS114" s="50">
        <v>0</v>
      </c>
      <c r="AT114" s="4">
        <v>0</v>
      </c>
      <c r="AU114" s="51">
        <v>0</v>
      </c>
      <c r="AV114" s="50">
        <v>0</v>
      </c>
      <c r="AW114" s="4">
        <v>0</v>
      </c>
      <c r="AX114" s="51">
        <v>0</v>
      </c>
      <c r="AY114" s="50">
        <v>0</v>
      </c>
      <c r="AZ114" s="4">
        <v>0</v>
      </c>
      <c r="BA114" s="51">
        <v>0</v>
      </c>
      <c r="BB114" s="50">
        <v>0</v>
      </c>
      <c r="BC114" s="4">
        <v>0</v>
      </c>
      <c r="BD114" s="51">
        <v>0</v>
      </c>
      <c r="BE114" s="50">
        <v>0</v>
      </c>
      <c r="BF114" s="4">
        <v>0</v>
      </c>
      <c r="BG114" s="51">
        <f t="shared" si="109"/>
        <v>0</v>
      </c>
      <c r="BH114" s="50">
        <v>0</v>
      </c>
      <c r="BI114" s="4">
        <v>0</v>
      </c>
      <c r="BJ114" s="51">
        <v>0</v>
      </c>
      <c r="BK114" s="50">
        <v>0</v>
      </c>
      <c r="BL114" s="4">
        <v>0</v>
      </c>
      <c r="BM114" s="51">
        <v>0</v>
      </c>
      <c r="BN114" s="50">
        <v>0</v>
      </c>
      <c r="BO114" s="4">
        <v>0</v>
      </c>
      <c r="BP114" s="51">
        <v>0</v>
      </c>
      <c r="BQ114" s="50">
        <v>0.53700000000000003</v>
      </c>
      <c r="BR114" s="4">
        <v>9.5</v>
      </c>
      <c r="BS114" s="51">
        <f t="shared" si="115"/>
        <v>17690.875232774673</v>
      </c>
      <c r="BT114" s="50">
        <v>0</v>
      </c>
      <c r="BU114" s="4">
        <v>0</v>
      </c>
      <c r="BV114" s="51">
        <v>0</v>
      </c>
      <c r="BW114" s="50">
        <v>0</v>
      </c>
      <c r="BX114" s="4">
        <v>0</v>
      </c>
      <c r="BY114" s="51">
        <v>0</v>
      </c>
      <c r="BZ114" s="50">
        <v>0</v>
      </c>
      <c r="CA114" s="4">
        <v>0</v>
      </c>
      <c r="CB114" s="51">
        <v>0</v>
      </c>
      <c r="CC114" s="50">
        <v>0</v>
      </c>
      <c r="CD114" s="4">
        <v>0</v>
      </c>
      <c r="CE114" s="51">
        <v>0</v>
      </c>
      <c r="CF114" s="50">
        <v>0</v>
      </c>
      <c r="CG114" s="4">
        <v>0</v>
      </c>
      <c r="CH114" s="51">
        <v>0</v>
      </c>
      <c r="CI114" s="50">
        <v>0</v>
      </c>
      <c r="CJ114" s="4">
        <v>0</v>
      </c>
      <c r="CK114" s="51">
        <v>0</v>
      </c>
      <c r="CL114" s="50">
        <v>0</v>
      </c>
      <c r="CM114" s="4">
        <v>0</v>
      </c>
      <c r="CN114" s="51">
        <v>0</v>
      </c>
      <c r="CO114" s="50">
        <v>1.026</v>
      </c>
      <c r="CP114" s="4">
        <v>15.1</v>
      </c>
      <c r="CQ114" s="51">
        <f t="shared" ref="CQ114:CQ120" si="117">CP114/CO114*1000</f>
        <v>14717.348927875242</v>
      </c>
      <c r="CR114" s="50">
        <v>0</v>
      </c>
      <c r="CS114" s="4">
        <v>0</v>
      </c>
      <c r="CT114" s="51">
        <v>0</v>
      </c>
      <c r="CU114" s="50">
        <v>0</v>
      </c>
      <c r="CV114" s="4">
        <v>0</v>
      </c>
      <c r="CW114" s="51">
        <v>0</v>
      </c>
      <c r="CX114" s="50">
        <v>30</v>
      </c>
      <c r="CY114" s="4">
        <v>176.05</v>
      </c>
      <c r="CZ114" s="51">
        <f t="shared" si="110"/>
        <v>5868.3333333333339</v>
      </c>
      <c r="DA114" s="50">
        <v>5910.47</v>
      </c>
      <c r="DB114" s="4">
        <v>36973.46</v>
      </c>
      <c r="DC114" s="51">
        <f t="shared" si="111"/>
        <v>6255.5871191292736</v>
      </c>
      <c r="DD114" s="21">
        <f t="shared" si="97"/>
        <v>5942.0330000000004</v>
      </c>
      <c r="DE114" s="22">
        <f t="shared" si="98"/>
        <v>37174.11</v>
      </c>
    </row>
    <row r="115" spans="1:109" x14ac:dyDescent="0.25">
      <c r="A115" s="56">
        <v>2017</v>
      </c>
      <c r="B115" s="62" t="s">
        <v>10</v>
      </c>
      <c r="C115" s="50">
        <v>0.35</v>
      </c>
      <c r="D115" s="4">
        <v>1.5</v>
      </c>
      <c r="E115" s="51">
        <f t="shared" ref="E115:E119" si="118">D115/C115*1000</f>
        <v>4285.7142857142853</v>
      </c>
      <c r="F115" s="50">
        <v>0</v>
      </c>
      <c r="G115" s="4">
        <v>0</v>
      </c>
      <c r="H115" s="51">
        <v>0</v>
      </c>
      <c r="I115" s="50">
        <v>0</v>
      </c>
      <c r="J115" s="4">
        <v>0</v>
      </c>
      <c r="K115" s="51">
        <v>0</v>
      </c>
      <c r="L115" s="50">
        <v>0</v>
      </c>
      <c r="M115" s="4">
        <v>0</v>
      </c>
      <c r="N115" s="51">
        <v>0</v>
      </c>
      <c r="O115" s="50">
        <v>0</v>
      </c>
      <c r="P115" s="4">
        <v>0</v>
      </c>
      <c r="Q115" s="51">
        <v>0</v>
      </c>
      <c r="R115" s="50">
        <v>0</v>
      </c>
      <c r="S115" s="4">
        <v>0</v>
      </c>
      <c r="T115" s="51">
        <v>0</v>
      </c>
      <c r="U115" s="50">
        <v>0</v>
      </c>
      <c r="V115" s="4">
        <v>0</v>
      </c>
      <c r="W115" s="51">
        <v>0</v>
      </c>
      <c r="X115" s="50">
        <v>0</v>
      </c>
      <c r="Y115" s="4">
        <v>0</v>
      </c>
      <c r="Z115" s="51">
        <v>0</v>
      </c>
      <c r="AA115" s="50">
        <v>0</v>
      </c>
      <c r="AB115" s="4">
        <v>0</v>
      </c>
      <c r="AC115" s="51">
        <v>0</v>
      </c>
      <c r="AD115" s="50">
        <v>0.5</v>
      </c>
      <c r="AE115" s="4">
        <v>3.61</v>
      </c>
      <c r="AF115" s="51">
        <f t="shared" si="113"/>
        <v>7220</v>
      </c>
      <c r="AG115" s="50">
        <v>0</v>
      </c>
      <c r="AH115" s="4">
        <v>0</v>
      </c>
      <c r="AI115" s="51">
        <v>0</v>
      </c>
      <c r="AJ115" s="43">
        <v>0</v>
      </c>
      <c r="AK115" s="11">
        <v>0</v>
      </c>
      <c r="AL115" s="44">
        <v>0</v>
      </c>
      <c r="AM115" s="43">
        <v>0</v>
      </c>
      <c r="AN115" s="11">
        <v>0</v>
      </c>
      <c r="AO115" s="44">
        <v>0</v>
      </c>
      <c r="AP115" s="50">
        <v>0</v>
      </c>
      <c r="AQ115" s="4">
        <v>0</v>
      </c>
      <c r="AR115" s="51">
        <v>0</v>
      </c>
      <c r="AS115" s="50">
        <v>0</v>
      </c>
      <c r="AT115" s="4">
        <v>0</v>
      </c>
      <c r="AU115" s="51">
        <v>0</v>
      </c>
      <c r="AV115" s="50">
        <v>0</v>
      </c>
      <c r="AW115" s="4">
        <v>0</v>
      </c>
      <c r="AX115" s="51">
        <v>0</v>
      </c>
      <c r="AY115" s="50">
        <v>0</v>
      </c>
      <c r="AZ115" s="4">
        <v>0</v>
      </c>
      <c r="BA115" s="51">
        <v>0</v>
      </c>
      <c r="BB115" s="50">
        <v>0.5</v>
      </c>
      <c r="BC115" s="4">
        <v>9.85</v>
      </c>
      <c r="BD115" s="51">
        <f t="shared" si="114"/>
        <v>19700</v>
      </c>
      <c r="BE115" s="50">
        <v>0</v>
      </c>
      <c r="BF115" s="4">
        <v>0</v>
      </c>
      <c r="BG115" s="51">
        <f t="shared" si="109"/>
        <v>0</v>
      </c>
      <c r="BH115" s="50">
        <v>0</v>
      </c>
      <c r="BI115" s="4">
        <v>0</v>
      </c>
      <c r="BJ115" s="51">
        <v>0</v>
      </c>
      <c r="BK115" s="50">
        <v>0</v>
      </c>
      <c r="BL115" s="4">
        <v>0</v>
      </c>
      <c r="BM115" s="51">
        <v>0</v>
      </c>
      <c r="BN115" s="50">
        <v>2.5</v>
      </c>
      <c r="BO115" s="4">
        <v>13.3</v>
      </c>
      <c r="BP115" s="51">
        <f t="shared" ref="BP115:BP119" si="119">BO115/BN115*1000</f>
        <v>5320</v>
      </c>
      <c r="BQ115" s="50">
        <v>20.745999999999999</v>
      </c>
      <c r="BR115" s="4">
        <v>257.19</v>
      </c>
      <c r="BS115" s="51">
        <f t="shared" si="115"/>
        <v>12397.088595391884</v>
      </c>
      <c r="BT115" s="50">
        <v>0</v>
      </c>
      <c r="BU115" s="4">
        <v>0</v>
      </c>
      <c r="BV115" s="51">
        <v>0</v>
      </c>
      <c r="BW115" s="50">
        <v>0</v>
      </c>
      <c r="BX115" s="4">
        <v>0</v>
      </c>
      <c r="BY115" s="51">
        <v>0</v>
      </c>
      <c r="BZ115" s="50">
        <v>0</v>
      </c>
      <c r="CA115" s="4">
        <v>0</v>
      </c>
      <c r="CB115" s="51">
        <v>0</v>
      </c>
      <c r="CC115" s="50">
        <v>0</v>
      </c>
      <c r="CD115" s="4">
        <v>0</v>
      </c>
      <c r="CE115" s="51">
        <v>0</v>
      </c>
      <c r="CF115" s="50">
        <v>0</v>
      </c>
      <c r="CG115" s="4">
        <v>0</v>
      </c>
      <c r="CH115" s="51">
        <v>0</v>
      </c>
      <c r="CI115" s="50">
        <v>0</v>
      </c>
      <c r="CJ115" s="4">
        <v>0</v>
      </c>
      <c r="CK115" s="51">
        <v>0</v>
      </c>
      <c r="CL115" s="50">
        <v>0</v>
      </c>
      <c r="CM115" s="4">
        <v>0</v>
      </c>
      <c r="CN115" s="51">
        <v>0</v>
      </c>
      <c r="CO115" s="50">
        <v>0</v>
      </c>
      <c r="CP115" s="4">
        <v>0</v>
      </c>
      <c r="CQ115" s="51">
        <v>0</v>
      </c>
      <c r="CR115" s="50">
        <v>0</v>
      </c>
      <c r="CS115" s="4">
        <v>0</v>
      </c>
      <c r="CT115" s="51">
        <v>0</v>
      </c>
      <c r="CU115" s="50">
        <v>0</v>
      </c>
      <c r="CV115" s="4">
        <v>0</v>
      </c>
      <c r="CW115" s="51">
        <v>0</v>
      </c>
      <c r="CX115" s="50">
        <v>60.5</v>
      </c>
      <c r="CY115" s="4">
        <v>653.51</v>
      </c>
      <c r="CZ115" s="51">
        <f t="shared" si="110"/>
        <v>10801.81818181818</v>
      </c>
      <c r="DA115" s="50">
        <v>3080.09</v>
      </c>
      <c r="DB115" s="4">
        <v>19048.490000000002</v>
      </c>
      <c r="DC115" s="51">
        <f t="shared" si="111"/>
        <v>6184.3939625140829</v>
      </c>
      <c r="DD115" s="21">
        <f t="shared" si="97"/>
        <v>3165.1860000000001</v>
      </c>
      <c r="DE115" s="22">
        <f t="shared" si="98"/>
        <v>19987.449999999997</v>
      </c>
    </row>
    <row r="116" spans="1:109" x14ac:dyDescent="0.25">
      <c r="A116" s="56">
        <v>2017</v>
      </c>
      <c r="B116" s="60" t="s">
        <v>11</v>
      </c>
      <c r="C116" s="50">
        <v>0</v>
      </c>
      <c r="D116" s="4">
        <v>0</v>
      </c>
      <c r="E116" s="51">
        <v>0</v>
      </c>
      <c r="F116" s="50">
        <v>0</v>
      </c>
      <c r="G116" s="4">
        <v>0</v>
      </c>
      <c r="H116" s="51">
        <v>0</v>
      </c>
      <c r="I116" s="50">
        <v>0</v>
      </c>
      <c r="J116" s="4">
        <v>0</v>
      </c>
      <c r="K116" s="51">
        <v>0</v>
      </c>
      <c r="L116" s="50">
        <v>0</v>
      </c>
      <c r="M116" s="4">
        <v>0</v>
      </c>
      <c r="N116" s="51">
        <v>0</v>
      </c>
      <c r="O116" s="50">
        <v>0</v>
      </c>
      <c r="P116" s="4">
        <v>0</v>
      </c>
      <c r="Q116" s="51">
        <v>0</v>
      </c>
      <c r="R116" s="50">
        <v>0</v>
      </c>
      <c r="S116" s="4">
        <v>0</v>
      </c>
      <c r="T116" s="51">
        <v>0</v>
      </c>
      <c r="U116" s="50">
        <v>0</v>
      </c>
      <c r="V116" s="4">
        <v>0</v>
      </c>
      <c r="W116" s="51">
        <v>0</v>
      </c>
      <c r="X116" s="50">
        <v>0</v>
      </c>
      <c r="Y116" s="4">
        <v>0</v>
      </c>
      <c r="Z116" s="51">
        <v>0</v>
      </c>
      <c r="AA116" s="50">
        <v>0</v>
      </c>
      <c r="AB116" s="4">
        <v>0</v>
      </c>
      <c r="AC116" s="51">
        <v>0</v>
      </c>
      <c r="AD116" s="50">
        <v>0</v>
      </c>
      <c r="AE116" s="4">
        <v>0</v>
      </c>
      <c r="AF116" s="51">
        <v>0</v>
      </c>
      <c r="AG116" s="50">
        <v>0</v>
      </c>
      <c r="AH116" s="4">
        <v>0</v>
      </c>
      <c r="AI116" s="51">
        <v>0</v>
      </c>
      <c r="AJ116" s="43">
        <v>0</v>
      </c>
      <c r="AK116" s="11">
        <v>0</v>
      </c>
      <c r="AL116" s="44">
        <v>0</v>
      </c>
      <c r="AM116" s="43">
        <v>0</v>
      </c>
      <c r="AN116" s="11">
        <v>0</v>
      </c>
      <c r="AO116" s="44">
        <v>0</v>
      </c>
      <c r="AP116" s="50">
        <v>0</v>
      </c>
      <c r="AQ116" s="4">
        <v>0</v>
      </c>
      <c r="AR116" s="51">
        <v>0</v>
      </c>
      <c r="AS116" s="50">
        <v>0</v>
      </c>
      <c r="AT116" s="4">
        <v>0</v>
      </c>
      <c r="AU116" s="51">
        <v>0</v>
      </c>
      <c r="AV116" s="50">
        <v>0</v>
      </c>
      <c r="AW116" s="4">
        <v>0</v>
      </c>
      <c r="AX116" s="51">
        <v>0</v>
      </c>
      <c r="AY116" s="50">
        <v>0</v>
      </c>
      <c r="AZ116" s="4">
        <v>0</v>
      </c>
      <c r="BA116" s="51">
        <v>0</v>
      </c>
      <c r="BB116" s="50">
        <v>0</v>
      </c>
      <c r="BC116" s="4">
        <v>0</v>
      </c>
      <c r="BD116" s="51">
        <v>0</v>
      </c>
      <c r="BE116" s="50">
        <v>0</v>
      </c>
      <c r="BF116" s="4">
        <v>0</v>
      </c>
      <c r="BG116" s="51">
        <f t="shared" si="109"/>
        <v>0</v>
      </c>
      <c r="BH116" s="50">
        <v>0</v>
      </c>
      <c r="BI116" s="4">
        <v>0</v>
      </c>
      <c r="BJ116" s="51">
        <v>0</v>
      </c>
      <c r="BK116" s="50">
        <v>0</v>
      </c>
      <c r="BL116" s="4">
        <v>0</v>
      </c>
      <c r="BM116" s="51">
        <v>0</v>
      </c>
      <c r="BN116" s="50">
        <v>2E-3</v>
      </c>
      <c r="BO116" s="4">
        <v>0.8</v>
      </c>
      <c r="BP116" s="51">
        <f t="shared" si="119"/>
        <v>400000</v>
      </c>
      <c r="BQ116" s="50">
        <v>453.56599999999997</v>
      </c>
      <c r="BR116" s="4">
        <v>1334.44</v>
      </c>
      <c r="BS116" s="51">
        <f t="shared" si="115"/>
        <v>2942.1076535719171</v>
      </c>
      <c r="BT116" s="50">
        <v>0</v>
      </c>
      <c r="BU116" s="4">
        <v>0</v>
      </c>
      <c r="BV116" s="51">
        <v>0</v>
      </c>
      <c r="BW116" s="50">
        <v>0</v>
      </c>
      <c r="BX116" s="4">
        <v>0</v>
      </c>
      <c r="BY116" s="51">
        <v>0</v>
      </c>
      <c r="BZ116" s="50">
        <v>0</v>
      </c>
      <c r="CA116" s="4">
        <v>0</v>
      </c>
      <c r="CB116" s="51">
        <v>0</v>
      </c>
      <c r="CC116" s="50">
        <v>0</v>
      </c>
      <c r="CD116" s="4">
        <v>0</v>
      </c>
      <c r="CE116" s="51">
        <v>0</v>
      </c>
      <c r="CF116" s="50">
        <v>0</v>
      </c>
      <c r="CG116" s="4">
        <v>0</v>
      </c>
      <c r="CH116" s="51">
        <v>0</v>
      </c>
      <c r="CI116" s="50">
        <v>0</v>
      </c>
      <c r="CJ116" s="4">
        <v>0</v>
      </c>
      <c r="CK116" s="51">
        <v>0</v>
      </c>
      <c r="CL116" s="50">
        <v>0</v>
      </c>
      <c r="CM116" s="4">
        <v>0</v>
      </c>
      <c r="CN116" s="51">
        <v>0</v>
      </c>
      <c r="CO116" s="50">
        <v>36</v>
      </c>
      <c r="CP116" s="4">
        <v>158</v>
      </c>
      <c r="CQ116" s="51">
        <f t="shared" si="117"/>
        <v>4388.8888888888896</v>
      </c>
      <c r="CR116" s="50">
        <v>0</v>
      </c>
      <c r="CS116" s="4">
        <v>0</v>
      </c>
      <c r="CT116" s="51">
        <v>0</v>
      </c>
      <c r="CU116" s="50">
        <v>0</v>
      </c>
      <c r="CV116" s="4">
        <v>0</v>
      </c>
      <c r="CW116" s="51">
        <v>0</v>
      </c>
      <c r="CX116" s="50">
        <v>129</v>
      </c>
      <c r="CY116" s="4">
        <v>949.94</v>
      </c>
      <c r="CZ116" s="51">
        <f t="shared" si="110"/>
        <v>7363.8759689922481</v>
      </c>
      <c r="DA116" s="50">
        <v>5769</v>
      </c>
      <c r="DB116" s="4">
        <v>32173.35</v>
      </c>
      <c r="DC116" s="51">
        <f t="shared" si="111"/>
        <v>5576.9370774830995</v>
      </c>
      <c r="DD116" s="21">
        <f t="shared" si="97"/>
        <v>6387.5680000000002</v>
      </c>
      <c r="DE116" s="22">
        <f t="shared" si="98"/>
        <v>34616.530000000006</v>
      </c>
    </row>
    <row r="117" spans="1:109" x14ac:dyDescent="0.25">
      <c r="A117" s="56">
        <v>2017</v>
      </c>
      <c r="B117" s="62" t="s">
        <v>12</v>
      </c>
      <c r="C117" s="50">
        <v>0</v>
      </c>
      <c r="D117" s="4">
        <v>0</v>
      </c>
      <c r="E117" s="51">
        <v>0</v>
      </c>
      <c r="F117" s="50">
        <v>0</v>
      </c>
      <c r="G117" s="4">
        <v>0</v>
      </c>
      <c r="H117" s="51">
        <v>0</v>
      </c>
      <c r="I117" s="50">
        <v>0</v>
      </c>
      <c r="J117" s="4">
        <v>0</v>
      </c>
      <c r="K117" s="51">
        <v>0</v>
      </c>
      <c r="L117" s="50">
        <v>0</v>
      </c>
      <c r="M117" s="4">
        <v>0</v>
      </c>
      <c r="N117" s="51">
        <v>0</v>
      </c>
      <c r="O117" s="50">
        <v>0</v>
      </c>
      <c r="P117" s="4">
        <v>0</v>
      </c>
      <c r="Q117" s="51">
        <v>0</v>
      </c>
      <c r="R117" s="50">
        <v>0</v>
      </c>
      <c r="S117" s="4">
        <v>0</v>
      </c>
      <c r="T117" s="51">
        <v>0</v>
      </c>
      <c r="U117" s="50">
        <v>0</v>
      </c>
      <c r="V117" s="4">
        <v>0</v>
      </c>
      <c r="W117" s="51">
        <v>0</v>
      </c>
      <c r="X117" s="50">
        <v>0</v>
      </c>
      <c r="Y117" s="4">
        <v>0</v>
      </c>
      <c r="Z117" s="51">
        <v>0</v>
      </c>
      <c r="AA117" s="50">
        <v>0</v>
      </c>
      <c r="AB117" s="4">
        <v>0</v>
      </c>
      <c r="AC117" s="51">
        <v>0</v>
      </c>
      <c r="AD117" s="50">
        <v>161.97</v>
      </c>
      <c r="AE117" s="4">
        <v>1300.18</v>
      </c>
      <c r="AF117" s="51">
        <f t="shared" si="113"/>
        <v>8027.2890041365681</v>
      </c>
      <c r="AG117" s="50">
        <v>0</v>
      </c>
      <c r="AH117" s="4">
        <v>0</v>
      </c>
      <c r="AI117" s="51">
        <v>0</v>
      </c>
      <c r="AJ117" s="43">
        <v>0</v>
      </c>
      <c r="AK117" s="11">
        <v>0</v>
      </c>
      <c r="AL117" s="44">
        <v>0</v>
      </c>
      <c r="AM117" s="43">
        <v>0</v>
      </c>
      <c r="AN117" s="11">
        <v>0</v>
      </c>
      <c r="AO117" s="44">
        <v>0</v>
      </c>
      <c r="AP117" s="50">
        <v>0</v>
      </c>
      <c r="AQ117" s="4">
        <v>0</v>
      </c>
      <c r="AR117" s="51">
        <v>0</v>
      </c>
      <c r="AS117" s="50">
        <v>0</v>
      </c>
      <c r="AT117" s="4">
        <v>0</v>
      </c>
      <c r="AU117" s="51">
        <v>0</v>
      </c>
      <c r="AV117" s="50">
        <v>0</v>
      </c>
      <c r="AW117" s="4">
        <v>0</v>
      </c>
      <c r="AX117" s="51">
        <v>0</v>
      </c>
      <c r="AY117" s="50">
        <v>0</v>
      </c>
      <c r="AZ117" s="4">
        <v>0</v>
      </c>
      <c r="BA117" s="51">
        <v>0</v>
      </c>
      <c r="BB117" s="50">
        <v>0</v>
      </c>
      <c r="BC117" s="4">
        <v>0</v>
      </c>
      <c r="BD117" s="51">
        <v>0</v>
      </c>
      <c r="BE117" s="50">
        <v>0</v>
      </c>
      <c r="BF117" s="4">
        <v>0</v>
      </c>
      <c r="BG117" s="51">
        <f t="shared" si="109"/>
        <v>0</v>
      </c>
      <c r="BH117" s="50">
        <v>0</v>
      </c>
      <c r="BI117" s="4">
        <v>0</v>
      </c>
      <c r="BJ117" s="51">
        <v>0</v>
      </c>
      <c r="BK117" s="50">
        <v>0</v>
      </c>
      <c r="BL117" s="4">
        <v>0</v>
      </c>
      <c r="BM117" s="51">
        <v>0</v>
      </c>
      <c r="BN117" s="50">
        <v>0</v>
      </c>
      <c r="BO117" s="4">
        <v>0</v>
      </c>
      <c r="BP117" s="51">
        <v>0</v>
      </c>
      <c r="BQ117" s="50">
        <v>0.60099999999999998</v>
      </c>
      <c r="BR117" s="4">
        <v>5.71</v>
      </c>
      <c r="BS117" s="51">
        <f t="shared" si="115"/>
        <v>9500.8319467554084</v>
      </c>
      <c r="BT117" s="50">
        <v>0</v>
      </c>
      <c r="BU117" s="4">
        <v>0</v>
      </c>
      <c r="BV117" s="51">
        <v>0</v>
      </c>
      <c r="BW117" s="50">
        <v>0</v>
      </c>
      <c r="BX117" s="4">
        <v>0</v>
      </c>
      <c r="BY117" s="51">
        <v>0</v>
      </c>
      <c r="BZ117" s="50">
        <v>0</v>
      </c>
      <c r="CA117" s="4">
        <v>0</v>
      </c>
      <c r="CB117" s="51">
        <v>0</v>
      </c>
      <c r="CC117" s="50">
        <v>0</v>
      </c>
      <c r="CD117" s="4">
        <v>0</v>
      </c>
      <c r="CE117" s="51">
        <v>0</v>
      </c>
      <c r="CF117" s="50">
        <v>0</v>
      </c>
      <c r="CG117" s="4">
        <v>0</v>
      </c>
      <c r="CH117" s="51">
        <v>0</v>
      </c>
      <c r="CI117" s="50">
        <v>0</v>
      </c>
      <c r="CJ117" s="4">
        <v>0</v>
      </c>
      <c r="CK117" s="51">
        <v>0</v>
      </c>
      <c r="CL117" s="50">
        <v>0</v>
      </c>
      <c r="CM117" s="4">
        <v>0</v>
      </c>
      <c r="CN117" s="51">
        <v>0</v>
      </c>
      <c r="CO117" s="50">
        <v>6.375</v>
      </c>
      <c r="CP117" s="4">
        <v>65.209999999999994</v>
      </c>
      <c r="CQ117" s="51">
        <f t="shared" si="117"/>
        <v>10229.019607843136</v>
      </c>
      <c r="CR117" s="50">
        <v>0</v>
      </c>
      <c r="CS117" s="4">
        <v>0</v>
      </c>
      <c r="CT117" s="51">
        <v>0</v>
      </c>
      <c r="CU117" s="50">
        <v>22</v>
      </c>
      <c r="CV117" s="4">
        <v>196.13</v>
      </c>
      <c r="CW117" s="51">
        <f t="shared" ref="CW117" si="120">CV117/CU117*1000</f>
        <v>8915</v>
      </c>
      <c r="CX117" s="50">
        <v>1824.5</v>
      </c>
      <c r="CY117" s="4">
        <v>11004.59</v>
      </c>
      <c r="CZ117" s="51">
        <f t="shared" si="110"/>
        <v>6031.5648122773364</v>
      </c>
      <c r="DA117" s="50">
        <v>5539.05</v>
      </c>
      <c r="DB117" s="4">
        <v>29985.15</v>
      </c>
      <c r="DC117" s="51">
        <f t="shared" si="111"/>
        <v>5413.4102418284729</v>
      </c>
      <c r="DD117" s="21">
        <f t="shared" si="97"/>
        <v>7554.4960000000001</v>
      </c>
      <c r="DE117" s="22">
        <f t="shared" si="98"/>
        <v>42556.97</v>
      </c>
    </row>
    <row r="118" spans="1:109" x14ac:dyDescent="0.25">
      <c r="A118" s="56">
        <v>2017</v>
      </c>
      <c r="B118" s="62" t="s">
        <v>13</v>
      </c>
      <c r="C118" s="50">
        <v>0</v>
      </c>
      <c r="D118" s="4">
        <v>0</v>
      </c>
      <c r="E118" s="51">
        <v>0</v>
      </c>
      <c r="F118" s="50">
        <v>0</v>
      </c>
      <c r="G118" s="4">
        <v>0</v>
      </c>
      <c r="H118" s="51">
        <v>0</v>
      </c>
      <c r="I118" s="50">
        <v>0</v>
      </c>
      <c r="J118" s="4">
        <v>0</v>
      </c>
      <c r="K118" s="51">
        <v>0</v>
      </c>
      <c r="L118" s="50">
        <v>0</v>
      </c>
      <c r="M118" s="4">
        <v>0</v>
      </c>
      <c r="N118" s="51">
        <v>0</v>
      </c>
      <c r="O118" s="50">
        <v>0</v>
      </c>
      <c r="P118" s="4">
        <v>0</v>
      </c>
      <c r="Q118" s="51">
        <v>0</v>
      </c>
      <c r="R118" s="50">
        <v>0</v>
      </c>
      <c r="S118" s="4">
        <v>0</v>
      </c>
      <c r="T118" s="51">
        <v>0</v>
      </c>
      <c r="U118" s="50">
        <v>0</v>
      </c>
      <c r="V118" s="4">
        <v>0</v>
      </c>
      <c r="W118" s="51">
        <v>0</v>
      </c>
      <c r="X118" s="50">
        <v>0</v>
      </c>
      <c r="Y118" s="4">
        <v>0</v>
      </c>
      <c r="Z118" s="51">
        <v>0</v>
      </c>
      <c r="AA118" s="50">
        <v>0</v>
      </c>
      <c r="AB118" s="4">
        <v>0</v>
      </c>
      <c r="AC118" s="51">
        <v>0</v>
      </c>
      <c r="AD118" s="50">
        <v>0.5</v>
      </c>
      <c r="AE118" s="4">
        <v>4.95</v>
      </c>
      <c r="AF118" s="51">
        <f t="shared" si="113"/>
        <v>9900</v>
      </c>
      <c r="AG118" s="50">
        <v>0</v>
      </c>
      <c r="AH118" s="4">
        <v>0</v>
      </c>
      <c r="AI118" s="51">
        <v>0</v>
      </c>
      <c r="AJ118" s="43">
        <v>0</v>
      </c>
      <c r="AK118" s="11">
        <v>0</v>
      </c>
      <c r="AL118" s="44">
        <v>0</v>
      </c>
      <c r="AM118" s="43">
        <v>0</v>
      </c>
      <c r="AN118" s="11">
        <v>0</v>
      </c>
      <c r="AO118" s="44">
        <v>0</v>
      </c>
      <c r="AP118" s="50">
        <v>0</v>
      </c>
      <c r="AQ118" s="4">
        <v>0</v>
      </c>
      <c r="AR118" s="51">
        <v>0</v>
      </c>
      <c r="AS118" s="50">
        <v>0</v>
      </c>
      <c r="AT118" s="4">
        <v>0</v>
      </c>
      <c r="AU118" s="51">
        <v>0</v>
      </c>
      <c r="AV118" s="50">
        <v>0</v>
      </c>
      <c r="AW118" s="4">
        <v>0</v>
      </c>
      <c r="AX118" s="51">
        <v>0</v>
      </c>
      <c r="AY118" s="50">
        <v>0</v>
      </c>
      <c r="AZ118" s="4">
        <v>0</v>
      </c>
      <c r="BA118" s="51">
        <v>0</v>
      </c>
      <c r="BB118" s="50">
        <v>0</v>
      </c>
      <c r="BC118" s="4">
        <v>0</v>
      </c>
      <c r="BD118" s="51">
        <v>0</v>
      </c>
      <c r="BE118" s="50">
        <v>0</v>
      </c>
      <c r="BF118" s="4">
        <v>0</v>
      </c>
      <c r="BG118" s="51">
        <f t="shared" si="109"/>
        <v>0</v>
      </c>
      <c r="BH118" s="50">
        <v>0</v>
      </c>
      <c r="BI118" s="4">
        <v>0</v>
      </c>
      <c r="BJ118" s="51">
        <v>0</v>
      </c>
      <c r="BK118" s="50">
        <v>0.109</v>
      </c>
      <c r="BL118" s="4">
        <v>1.83</v>
      </c>
      <c r="BM118" s="51">
        <f t="shared" si="116"/>
        <v>16788.990825688074</v>
      </c>
      <c r="BN118" s="50">
        <v>0</v>
      </c>
      <c r="BO118" s="4">
        <v>0</v>
      </c>
      <c r="BP118" s="51">
        <v>0</v>
      </c>
      <c r="BQ118" s="50">
        <v>0</v>
      </c>
      <c r="BR118" s="4">
        <v>0</v>
      </c>
      <c r="BS118" s="51">
        <v>0</v>
      </c>
      <c r="BT118" s="50">
        <v>0</v>
      </c>
      <c r="BU118" s="4">
        <v>0</v>
      </c>
      <c r="BV118" s="51">
        <v>0</v>
      </c>
      <c r="BW118" s="50">
        <v>0</v>
      </c>
      <c r="BX118" s="4">
        <v>0</v>
      </c>
      <c r="BY118" s="51">
        <v>0</v>
      </c>
      <c r="BZ118" s="50">
        <v>0</v>
      </c>
      <c r="CA118" s="4">
        <v>0</v>
      </c>
      <c r="CB118" s="51">
        <v>0</v>
      </c>
      <c r="CC118" s="50">
        <v>0</v>
      </c>
      <c r="CD118" s="4">
        <v>0</v>
      </c>
      <c r="CE118" s="51">
        <v>0</v>
      </c>
      <c r="CF118" s="50">
        <v>0</v>
      </c>
      <c r="CG118" s="4">
        <v>0</v>
      </c>
      <c r="CH118" s="51">
        <v>0</v>
      </c>
      <c r="CI118" s="50">
        <v>0</v>
      </c>
      <c r="CJ118" s="4">
        <v>0</v>
      </c>
      <c r="CK118" s="51">
        <v>0</v>
      </c>
      <c r="CL118" s="50">
        <v>0</v>
      </c>
      <c r="CM118" s="4">
        <v>0</v>
      </c>
      <c r="CN118" s="51">
        <v>0</v>
      </c>
      <c r="CO118" s="50">
        <v>68</v>
      </c>
      <c r="CP118" s="4">
        <v>388.28</v>
      </c>
      <c r="CQ118" s="51">
        <f t="shared" si="117"/>
        <v>5710</v>
      </c>
      <c r="CR118" s="50">
        <v>0</v>
      </c>
      <c r="CS118" s="4">
        <v>0</v>
      </c>
      <c r="CT118" s="51">
        <v>0</v>
      </c>
      <c r="CU118" s="50">
        <v>0</v>
      </c>
      <c r="CV118" s="4">
        <v>0</v>
      </c>
      <c r="CW118" s="51">
        <v>0</v>
      </c>
      <c r="CX118" s="50">
        <v>1432.96</v>
      </c>
      <c r="CY118" s="4">
        <v>8518.56</v>
      </c>
      <c r="CZ118" s="51">
        <f t="shared" si="110"/>
        <v>5944.7297900848589</v>
      </c>
      <c r="DA118" s="50">
        <v>3996.6280000000002</v>
      </c>
      <c r="DB118" s="4">
        <v>21371.93</v>
      </c>
      <c r="DC118" s="51">
        <f t="shared" si="111"/>
        <v>5347.4904344362294</v>
      </c>
      <c r="DD118" s="21">
        <f t="shared" si="97"/>
        <v>5498.1970000000001</v>
      </c>
      <c r="DE118" s="22">
        <f t="shared" si="98"/>
        <v>30285.55</v>
      </c>
    </row>
    <row r="119" spans="1:109" x14ac:dyDescent="0.25">
      <c r="A119" s="56">
        <v>2017</v>
      </c>
      <c r="B119" s="62" t="s">
        <v>14</v>
      </c>
      <c r="C119" s="50">
        <v>5.8</v>
      </c>
      <c r="D119" s="4">
        <v>39.049999999999997</v>
      </c>
      <c r="E119" s="51">
        <f t="shared" si="118"/>
        <v>6732.7586206896549</v>
      </c>
      <c r="F119" s="50">
        <v>0</v>
      </c>
      <c r="G119" s="4">
        <v>0</v>
      </c>
      <c r="H119" s="51">
        <v>0</v>
      </c>
      <c r="I119" s="50">
        <v>0</v>
      </c>
      <c r="J119" s="4">
        <v>0</v>
      </c>
      <c r="K119" s="51">
        <v>0</v>
      </c>
      <c r="L119" s="50">
        <v>0</v>
      </c>
      <c r="M119" s="4">
        <v>0</v>
      </c>
      <c r="N119" s="51">
        <v>0</v>
      </c>
      <c r="O119" s="50">
        <v>0</v>
      </c>
      <c r="P119" s="4">
        <v>0</v>
      </c>
      <c r="Q119" s="51">
        <v>0</v>
      </c>
      <c r="R119" s="50">
        <v>0</v>
      </c>
      <c r="S119" s="4">
        <v>0</v>
      </c>
      <c r="T119" s="51">
        <v>0</v>
      </c>
      <c r="U119" s="50">
        <v>0</v>
      </c>
      <c r="V119" s="4">
        <v>0</v>
      </c>
      <c r="W119" s="51">
        <v>0</v>
      </c>
      <c r="X119" s="50">
        <v>0</v>
      </c>
      <c r="Y119" s="4">
        <v>0</v>
      </c>
      <c r="Z119" s="51">
        <v>0</v>
      </c>
      <c r="AA119" s="50">
        <v>0</v>
      </c>
      <c r="AB119" s="4">
        <v>0</v>
      </c>
      <c r="AC119" s="51">
        <v>0</v>
      </c>
      <c r="AD119" s="50">
        <v>15</v>
      </c>
      <c r="AE119" s="4">
        <v>108.09</v>
      </c>
      <c r="AF119" s="51">
        <f t="shared" si="113"/>
        <v>7206</v>
      </c>
      <c r="AG119" s="50">
        <v>0</v>
      </c>
      <c r="AH119" s="4">
        <v>0</v>
      </c>
      <c r="AI119" s="51">
        <v>0</v>
      </c>
      <c r="AJ119" s="43">
        <v>0</v>
      </c>
      <c r="AK119" s="11">
        <v>0</v>
      </c>
      <c r="AL119" s="44">
        <v>0</v>
      </c>
      <c r="AM119" s="43">
        <v>0</v>
      </c>
      <c r="AN119" s="11">
        <v>0</v>
      </c>
      <c r="AO119" s="44">
        <v>0</v>
      </c>
      <c r="AP119" s="50">
        <v>0</v>
      </c>
      <c r="AQ119" s="4">
        <v>0</v>
      </c>
      <c r="AR119" s="51">
        <v>0</v>
      </c>
      <c r="AS119" s="50">
        <v>0</v>
      </c>
      <c r="AT119" s="4">
        <v>0</v>
      </c>
      <c r="AU119" s="51">
        <v>0</v>
      </c>
      <c r="AV119" s="50">
        <v>0</v>
      </c>
      <c r="AW119" s="4">
        <v>0</v>
      </c>
      <c r="AX119" s="51">
        <v>0</v>
      </c>
      <c r="AY119" s="50">
        <v>0</v>
      </c>
      <c r="AZ119" s="4">
        <v>0</v>
      </c>
      <c r="BA119" s="51">
        <v>0</v>
      </c>
      <c r="BB119" s="50">
        <v>0</v>
      </c>
      <c r="BC119" s="4">
        <v>0</v>
      </c>
      <c r="BD119" s="51">
        <v>0</v>
      </c>
      <c r="BE119" s="50">
        <v>0</v>
      </c>
      <c r="BF119" s="4">
        <v>0</v>
      </c>
      <c r="BG119" s="51">
        <f t="shared" si="109"/>
        <v>0</v>
      </c>
      <c r="BH119" s="50">
        <v>0</v>
      </c>
      <c r="BI119" s="4">
        <v>0</v>
      </c>
      <c r="BJ119" s="51">
        <v>0</v>
      </c>
      <c r="BK119" s="50">
        <v>0</v>
      </c>
      <c r="BL119" s="4">
        <v>0</v>
      </c>
      <c r="BM119" s="51">
        <v>0</v>
      </c>
      <c r="BN119" s="50">
        <v>0.01</v>
      </c>
      <c r="BO119" s="4">
        <v>3.65</v>
      </c>
      <c r="BP119" s="51">
        <f t="shared" si="119"/>
        <v>365000</v>
      </c>
      <c r="BQ119" s="50">
        <v>49</v>
      </c>
      <c r="BR119" s="4">
        <v>419.48</v>
      </c>
      <c r="BS119" s="51">
        <f t="shared" si="115"/>
        <v>8560.8163265306139</v>
      </c>
      <c r="BT119" s="50">
        <v>0</v>
      </c>
      <c r="BU119" s="4">
        <v>0</v>
      </c>
      <c r="BV119" s="51">
        <v>0</v>
      </c>
      <c r="BW119" s="50">
        <v>0</v>
      </c>
      <c r="BX119" s="4">
        <v>0</v>
      </c>
      <c r="BY119" s="51">
        <v>0</v>
      </c>
      <c r="BZ119" s="50">
        <v>0</v>
      </c>
      <c r="CA119" s="4">
        <v>0</v>
      </c>
      <c r="CB119" s="51">
        <v>0</v>
      </c>
      <c r="CC119" s="50">
        <v>0</v>
      </c>
      <c r="CD119" s="4">
        <v>0</v>
      </c>
      <c r="CE119" s="51">
        <v>0</v>
      </c>
      <c r="CF119" s="50">
        <v>0</v>
      </c>
      <c r="CG119" s="4">
        <v>0</v>
      </c>
      <c r="CH119" s="51">
        <v>0</v>
      </c>
      <c r="CI119" s="50">
        <v>0</v>
      </c>
      <c r="CJ119" s="4">
        <v>0</v>
      </c>
      <c r="CK119" s="51">
        <v>0</v>
      </c>
      <c r="CL119" s="50">
        <v>0</v>
      </c>
      <c r="CM119" s="4">
        <v>0</v>
      </c>
      <c r="CN119" s="51">
        <v>0</v>
      </c>
      <c r="CO119" s="50">
        <v>0</v>
      </c>
      <c r="CP119" s="4">
        <v>0</v>
      </c>
      <c r="CQ119" s="51">
        <v>0</v>
      </c>
      <c r="CR119" s="50">
        <v>0</v>
      </c>
      <c r="CS119" s="4">
        <v>0</v>
      </c>
      <c r="CT119" s="51">
        <v>0</v>
      </c>
      <c r="CU119" s="50">
        <v>0</v>
      </c>
      <c r="CV119" s="4">
        <v>0</v>
      </c>
      <c r="CW119" s="51">
        <v>0</v>
      </c>
      <c r="CX119" s="50">
        <v>430.91300000000001</v>
      </c>
      <c r="CY119" s="4">
        <v>3374.42</v>
      </c>
      <c r="CZ119" s="51">
        <f t="shared" si="110"/>
        <v>7830.8614499910655</v>
      </c>
      <c r="DA119" s="50">
        <v>2315</v>
      </c>
      <c r="DB119" s="4">
        <v>15876.45</v>
      </c>
      <c r="DC119" s="51">
        <f t="shared" si="111"/>
        <v>6858.0777537796976</v>
      </c>
      <c r="DD119" s="21">
        <f t="shared" si="97"/>
        <v>2815.7230000000004</v>
      </c>
      <c r="DE119" s="22">
        <f t="shared" si="98"/>
        <v>19821.140000000003</v>
      </c>
    </row>
    <row r="120" spans="1:109" x14ac:dyDescent="0.25">
      <c r="A120" s="56">
        <v>2017</v>
      </c>
      <c r="B120" s="62" t="s">
        <v>15</v>
      </c>
      <c r="C120" s="50">
        <v>0</v>
      </c>
      <c r="D120" s="4">
        <v>0</v>
      </c>
      <c r="E120" s="51">
        <v>0</v>
      </c>
      <c r="F120" s="50">
        <v>0</v>
      </c>
      <c r="G120" s="4">
        <v>0</v>
      </c>
      <c r="H120" s="51">
        <v>0</v>
      </c>
      <c r="I120" s="50">
        <v>0</v>
      </c>
      <c r="J120" s="4">
        <v>0</v>
      </c>
      <c r="K120" s="51">
        <v>0</v>
      </c>
      <c r="L120" s="50">
        <v>0</v>
      </c>
      <c r="M120" s="4">
        <v>0</v>
      </c>
      <c r="N120" s="51">
        <v>0</v>
      </c>
      <c r="O120" s="50">
        <v>0</v>
      </c>
      <c r="P120" s="4">
        <v>0</v>
      </c>
      <c r="Q120" s="51">
        <v>0</v>
      </c>
      <c r="R120" s="50">
        <v>0</v>
      </c>
      <c r="S120" s="4">
        <v>0</v>
      </c>
      <c r="T120" s="51">
        <v>0</v>
      </c>
      <c r="U120" s="50">
        <v>0</v>
      </c>
      <c r="V120" s="4">
        <v>0</v>
      </c>
      <c r="W120" s="51">
        <v>0</v>
      </c>
      <c r="X120" s="50">
        <v>0</v>
      </c>
      <c r="Y120" s="4">
        <v>0</v>
      </c>
      <c r="Z120" s="51">
        <v>0</v>
      </c>
      <c r="AA120" s="50">
        <v>0</v>
      </c>
      <c r="AB120" s="4">
        <v>0</v>
      </c>
      <c r="AC120" s="51">
        <v>0</v>
      </c>
      <c r="AD120" s="50">
        <v>108.17</v>
      </c>
      <c r="AE120" s="4">
        <v>887.37</v>
      </c>
      <c r="AF120" s="51">
        <f t="shared" si="113"/>
        <v>8203.4760099842842</v>
      </c>
      <c r="AG120" s="50">
        <v>0</v>
      </c>
      <c r="AH120" s="4">
        <v>0</v>
      </c>
      <c r="AI120" s="51">
        <v>0</v>
      </c>
      <c r="AJ120" s="43">
        <v>0</v>
      </c>
      <c r="AK120" s="11">
        <v>0</v>
      </c>
      <c r="AL120" s="44">
        <v>0</v>
      </c>
      <c r="AM120" s="43">
        <v>0</v>
      </c>
      <c r="AN120" s="11">
        <v>0</v>
      </c>
      <c r="AO120" s="44">
        <v>0</v>
      </c>
      <c r="AP120" s="50">
        <v>0</v>
      </c>
      <c r="AQ120" s="4">
        <v>0</v>
      </c>
      <c r="AR120" s="51">
        <v>0</v>
      </c>
      <c r="AS120" s="50">
        <v>0</v>
      </c>
      <c r="AT120" s="4">
        <v>0</v>
      </c>
      <c r="AU120" s="51">
        <v>0</v>
      </c>
      <c r="AV120" s="50">
        <v>0</v>
      </c>
      <c r="AW120" s="4">
        <v>0</v>
      </c>
      <c r="AX120" s="51">
        <v>0</v>
      </c>
      <c r="AY120" s="50">
        <v>0</v>
      </c>
      <c r="AZ120" s="4">
        <v>0</v>
      </c>
      <c r="BA120" s="51">
        <v>0</v>
      </c>
      <c r="BB120" s="50">
        <v>0</v>
      </c>
      <c r="BC120" s="4">
        <v>0</v>
      </c>
      <c r="BD120" s="51">
        <v>0</v>
      </c>
      <c r="BE120" s="50">
        <v>0</v>
      </c>
      <c r="BF120" s="4">
        <v>0</v>
      </c>
      <c r="BG120" s="51">
        <f t="shared" si="109"/>
        <v>0</v>
      </c>
      <c r="BH120" s="50">
        <v>0</v>
      </c>
      <c r="BI120" s="4">
        <v>0</v>
      </c>
      <c r="BJ120" s="51">
        <v>0</v>
      </c>
      <c r="BK120" s="50">
        <v>0</v>
      </c>
      <c r="BL120" s="4">
        <v>0</v>
      </c>
      <c r="BM120" s="51">
        <v>0</v>
      </c>
      <c r="BN120" s="50">
        <v>0</v>
      </c>
      <c r="BO120" s="4">
        <v>0</v>
      </c>
      <c r="BP120" s="51">
        <v>0</v>
      </c>
      <c r="BQ120" s="50">
        <v>0.79600000000000004</v>
      </c>
      <c r="BR120" s="4">
        <v>5.56</v>
      </c>
      <c r="BS120" s="51">
        <f t="shared" si="115"/>
        <v>6984.9246231155776</v>
      </c>
      <c r="BT120" s="50">
        <v>0</v>
      </c>
      <c r="BU120" s="4">
        <v>0</v>
      </c>
      <c r="BV120" s="51">
        <v>0</v>
      </c>
      <c r="BW120" s="50">
        <v>0</v>
      </c>
      <c r="BX120" s="4">
        <v>0</v>
      </c>
      <c r="BY120" s="51">
        <v>0</v>
      </c>
      <c r="BZ120" s="50">
        <v>0</v>
      </c>
      <c r="CA120" s="4">
        <v>0</v>
      </c>
      <c r="CB120" s="51">
        <v>0</v>
      </c>
      <c r="CC120" s="50">
        <v>0</v>
      </c>
      <c r="CD120" s="4">
        <v>0</v>
      </c>
      <c r="CE120" s="51">
        <v>0</v>
      </c>
      <c r="CF120" s="50">
        <v>0</v>
      </c>
      <c r="CG120" s="4">
        <v>0</v>
      </c>
      <c r="CH120" s="51">
        <v>0</v>
      </c>
      <c r="CI120" s="50">
        <v>0</v>
      </c>
      <c r="CJ120" s="4">
        <v>0</v>
      </c>
      <c r="CK120" s="51">
        <v>0</v>
      </c>
      <c r="CL120" s="50">
        <v>0</v>
      </c>
      <c r="CM120" s="4">
        <v>0</v>
      </c>
      <c r="CN120" s="51">
        <v>0</v>
      </c>
      <c r="CO120" s="50">
        <v>68</v>
      </c>
      <c r="CP120" s="4">
        <v>424.8</v>
      </c>
      <c r="CQ120" s="51">
        <f t="shared" si="117"/>
        <v>6247.0588235294117</v>
      </c>
      <c r="CR120" s="50">
        <v>0</v>
      </c>
      <c r="CS120" s="4">
        <v>0</v>
      </c>
      <c r="CT120" s="51">
        <v>0</v>
      </c>
      <c r="CU120" s="50">
        <v>0</v>
      </c>
      <c r="CV120" s="4">
        <v>0</v>
      </c>
      <c r="CW120" s="51">
        <v>0</v>
      </c>
      <c r="CX120" s="50">
        <v>235.73</v>
      </c>
      <c r="CY120" s="4">
        <v>1830.09</v>
      </c>
      <c r="CZ120" s="51">
        <f t="shared" si="110"/>
        <v>7763.5006151105081</v>
      </c>
      <c r="DA120" s="50">
        <v>100.01</v>
      </c>
      <c r="DB120" s="4">
        <v>648.16999999999996</v>
      </c>
      <c r="DC120" s="51">
        <f t="shared" si="111"/>
        <v>6481.0518948105182</v>
      </c>
      <c r="DD120" s="21">
        <f t="shared" si="97"/>
        <v>512.70600000000002</v>
      </c>
      <c r="DE120" s="22">
        <f t="shared" si="98"/>
        <v>3795.99</v>
      </c>
    </row>
    <row r="121" spans="1:109" x14ac:dyDescent="0.25">
      <c r="A121" s="56">
        <v>2017</v>
      </c>
      <c r="B121" s="62" t="s">
        <v>16</v>
      </c>
      <c r="C121" s="50">
        <v>0</v>
      </c>
      <c r="D121" s="4">
        <v>0</v>
      </c>
      <c r="E121" s="51">
        <v>0</v>
      </c>
      <c r="F121" s="50">
        <v>0</v>
      </c>
      <c r="G121" s="4">
        <v>0</v>
      </c>
      <c r="H121" s="51">
        <v>0</v>
      </c>
      <c r="I121" s="50">
        <v>0</v>
      </c>
      <c r="J121" s="4">
        <v>0</v>
      </c>
      <c r="K121" s="51">
        <v>0</v>
      </c>
      <c r="L121" s="50">
        <v>0</v>
      </c>
      <c r="M121" s="4">
        <v>0</v>
      </c>
      <c r="N121" s="51">
        <v>0</v>
      </c>
      <c r="O121" s="50">
        <v>0</v>
      </c>
      <c r="P121" s="4">
        <v>0</v>
      </c>
      <c r="Q121" s="51">
        <v>0</v>
      </c>
      <c r="R121" s="50">
        <v>0</v>
      </c>
      <c r="S121" s="4">
        <v>0</v>
      </c>
      <c r="T121" s="51">
        <v>0</v>
      </c>
      <c r="U121" s="50">
        <v>0</v>
      </c>
      <c r="V121" s="4">
        <v>0</v>
      </c>
      <c r="W121" s="51">
        <v>0</v>
      </c>
      <c r="X121" s="50">
        <v>0</v>
      </c>
      <c r="Y121" s="4">
        <v>0</v>
      </c>
      <c r="Z121" s="51">
        <v>0</v>
      </c>
      <c r="AA121" s="50">
        <v>0</v>
      </c>
      <c r="AB121" s="4">
        <v>0</v>
      </c>
      <c r="AC121" s="51">
        <v>0</v>
      </c>
      <c r="AD121" s="50">
        <v>0</v>
      </c>
      <c r="AE121" s="4">
        <v>0</v>
      </c>
      <c r="AF121" s="51">
        <v>0</v>
      </c>
      <c r="AG121" s="50">
        <v>0</v>
      </c>
      <c r="AH121" s="4">
        <v>0</v>
      </c>
      <c r="AI121" s="51">
        <v>0</v>
      </c>
      <c r="AJ121" s="43">
        <v>0</v>
      </c>
      <c r="AK121" s="11">
        <v>0</v>
      </c>
      <c r="AL121" s="44">
        <v>0</v>
      </c>
      <c r="AM121" s="43">
        <v>0</v>
      </c>
      <c r="AN121" s="11">
        <v>0</v>
      </c>
      <c r="AO121" s="44">
        <v>0</v>
      </c>
      <c r="AP121" s="50">
        <v>0</v>
      </c>
      <c r="AQ121" s="4">
        <v>0</v>
      </c>
      <c r="AR121" s="51">
        <v>0</v>
      </c>
      <c r="AS121" s="50">
        <v>0</v>
      </c>
      <c r="AT121" s="4">
        <v>0</v>
      </c>
      <c r="AU121" s="51">
        <v>0</v>
      </c>
      <c r="AV121" s="50">
        <v>0</v>
      </c>
      <c r="AW121" s="4">
        <v>0</v>
      </c>
      <c r="AX121" s="51">
        <v>0</v>
      </c>
      <c r="AY121" s="50">
        <v>0</v>
      </c>
      <c r="AZ121" s="4">
        <v>0</v>
      </c>
      <c r="BA121" s="51">
        <v>0</v>
      </c>
      <c r="BB121" s="50">
        <v>0</v>
      </c>
      <c r="BC121" s="4">
        <v>0</v>
      </c>
      <c r="BD121" s="51">
        <v>0</v>
      </c>
      <c r="BE121" s="50">
        <v>0</v>
      </c>
      <c r="BF121" s="4">
        <v>0</v>
      </c>
      <c r="BG121" s="51">
        <f t="shared" si="109"/>
        <v>0</v>
      </c>
      <c r="BH121" s="50">
        <v>0</v>
      </c>
      <c r="BI121" s="4">
        <v>0</v>
      </c>
      <c r="BJ121" s="51">
        <v>0</v>
      </c>
      <c r="BK121" s="50">
        <v>0</v>
      </c>
      <c r="BL121" s="4">
        <v>0</v>
      </c>
      <c r="BM121" s="51">
        <v>0</v>
      </c>
      <c r="BN121" s="50">
        <v>0</v>
      </c>
      <c r="BO121" s="4">
        <v>0</v>
      </c>
      <c r="BP121" s="51">
        <v>0</v>
      </c>
      <c r="BQ121" s="50">
        <v>3.25</v>
      </c>
      <c r="BR121" s="4">
        <v>40.1</v>
      </c>
      <c r="BS121" s="51">
        <f t="shared" si="115"/>
        <v>12338.461538461539</v>
      </c>
      <c r="BT121" s="50">
        <v>0</v>
      </c>
      <c r="BU121" s="4">
        <v>0</v>
      </c>
      <c r="BV121" s="51">
        <v>0</v>
      </c>
      <c r="BW121" s="50">
        <v>0</v>
      </c>
      <c r="BX121" s="4">
        <v>0</v>
      </c>
      <c r="BY121" s="51">
        <v>0</v>
      </c>
      <c r="BZ121" s="50">
        <v>0</v>
      </c>
      <c r="CA121" s="4">
        <v>0</v>
      </c>
      <c r="CB121" s="51">
        <v>0</v>
      </c>
      <c r="CC121" s="50">
        <v>0</v>
      </c>
      <c r="CD121" s="4">
        <v>0</v>
      </c>
      <c r="CE121" s="51">
        <v>0</v>
      </c>
      <c r="CF121" s="50">
        <v>0</v>
      </c>
      <c r="CG121" s="4">
        <v>0</v>
      </c>
      <c r="CH121" s="51">
        <v>0</v>
      </c>
      <c r="CI121" s="50">
        <v>0</v>
      </c>
      <c r="CJ121" s="4">
        <v>0</v>
      </c>
      <c r="CK121" s="51">
        <v>0</v>
      </c>
      <c r="CL121" s="50">
        <v>0</v>
      </c>
      <c r="CM121" s="4">
        <v>0</v>
      </c>
      <c r="CN121" s="51">
        <v>0</v>
      </c>
      <c r="CO121" s="50">
        <v>0</v>
      </c>
      <c r="CP121" s="4">
        <v>0</v>
      </c>
      <c r="CQ121" s="51">
        <v>0</v>
      </c>
      <c r="CR121" s="50">
        <v>0</v>
      </c>
      <c r="CS121" s="4">
        <v>0</v>
      </c>
      <c r="CT121" s="51">
        <v>0</v>
      </c>
      <c r="CU121" s="50">
        <v>0</v>
      </c>
      <c r="CV121" s="4">
        <v>0</v>
      </c>
      <c r="CW121" s="51">
        <v>0</v>
      </c>
      <c r="CX121" s="50">
        <v>66.02</v>
      </c>
      <c r="CY121" s="4">
        <v>490.33</v>
      </c>
      <c r="CZ121" s="51">
        <f t="shared" si="110"/>
        <v>7426.9918206604061</v>
      </c>
      <c r="DA121" s="50">
        <v>588.75</v>
      </c>
      <c r="DB121" s="4">
        <v>3652.67</v>
      </c>
      <c r="DC121" s="51">
        <f t="shared" si="111"/>
        <v>6204.1104033970278</v>
      </c>
      <c r="DD121" s="21">
        <f t="shared" si="97"/>
        <v>658.02</v>
      </c>
      <c r="DE121" s="22">
        <f t="shared" si="98"/>
        <v>4183.1000000000004</v>
      </c>
    </row>
    <row r="122" spans="1:109" ht="15.75" thickBot="1" x14ac:dyDescent="0.3">
      <c r="A122" s="73"/>
      <c r="B122" s="74" t="s">
        <v>17</v>
      </c>
      <c r="C122" s="65">
        <f>SUM(C110:C121)</f>
        <v>6.1499999999999995</v>
      </c>
      <c r="D122" s="38">
        <f>SUM(D110:D121)</f>
        <v>40.549999999999997</v>
      </c>
      <c r="E122" s="66"/>
      <c r="F122" s="65">
        <f>SUM(F110:F121)</f>
        <v>0</v>
      </c>
      <c r="G122" s="38">
        <f>SUM(G110:G121)</f>
        <v>0</v>
      </c>
      <c r="H122" s="66"/>
      <c r="I122" s="65">
        <f>SUM(I110:I121)</f>
        <v>0</v>
      </c>
      <c r="J122" s="38">
        <f>SUM(J110:J121)</f>
        <v>0</v>
      </c>
      <c r="K122" s="66"/>
      <c r="L122" s="65">
        <f>SUM(L110:L121)</f>
        <v>0</v>
      </c>
      <c r="M122" s="38">
        <f>SUM(M110:M121)</f>
        <v>0</v>
      </c>
      <c r="N122" s="66"/>
      <c r="O122" s="65">
        <f>SUM(O110:O121)</f>
        <v>0</v>
      </c>
      <c r="P122" s="38">
        <f>SUM(P110:P121)</f>
        <v>0</v>
      </c>
      <c r="Q122" s="66"/>
      <c r="R122" s="65">
        <f>SUM(R110:R121)</f>
        <v>0</v>
      </c>
      <c r="S122" s="38">
        <f>SUM(S110:S121)</f>
        <v>0</v>
      </c>
      <c r="T122" s="66"/>
      <c r="U122" s="65">
        <f>SUM(U110:U121)</f>
        <v>60743</v>
      </c>
      <c r="V122" s="38">
        <f>SUM(V110:V121)</f>
        <v>256069.07</v>
      </c>
      <c r="W122" s="66"/>
      <c r="X122" s="65">
        <f>SUM(X110:X121)</f>
        <v>0</v>
      </c>
      <c r="Y122" s="38">
        <f>SUM(Y110:Y121)</f>
        <v>0</v>
      </c>
      <c r="Z122" s="66"/>
      <c r="AA122" s="65">
        <f>SUM(AA110:AA121)</f>
        <v>0</v>
      </c>
      <c r="AB122" s="38">
        <f>SUM(AB110:AB121)</f>
        <v>0</v>
      </c>
      <c r="AC122" s="66"/>
      <c r="AD122" s="65">
        <f>SUM(AD110:AD121)</f>
        <v>289.2</v>
      </c>
      <c r="AE122" s="38">
        <f>SUM(AE110:AE121)</f>
        <v>2344.12</v>
      </c>
      <c r="AF122" s="66"/>
      <c r="AG122" s="65">
        <f>SUM(AG110:AG121)</f>
        <v>0</v>
      </c>
      <c r="AH122" s="38">
        <f>SUM(AH110:AH121)</f>
        <v>0</v>
      </c>
      <c r="AI122" s="66"/>
      <c r="AJ122" s="65">
        <f>SUM(AJ110:AJ121)</f>
        <v>0</v>
      </c>
      <c r="AK122" s="38">
        <f>SUM(AK110:AK121)</f>
        <v>0</v>
      </c>
      <c r="AL122" s="66"/>
      <c r="AM122" s="65">
        <f>SUM(AM110:AM121)</f>
        <v>0</v>
      </c>
      <c r="AN122" s="38">
        <f>SUM(AN110:AN121)</f>
        <v>0</v>
      </c>
      <c r="AO122" s="66"/>
      <c r="AP122" s="65">
        <f>SUM(AP110:AP121)</f>
        <v>0</v>
      </c>
      <c r="AQ122" s="38">
        <f>SUM(AQ110:AQ121)</f>
        <v>0</v>
      </c>
      <c r="AR122" s="66"/>
      <c r="AS122" s="65">
        <f>SUM(AS110:AS121)</f>
        <v>0</v>
      </c>
      <c r="AT122" s="38">
        <f>SUM(AT110:AT121)</f>
        <v>0</v>
      </c>
      <c r="AU122" s="66"/>
      <c r="AV122" s="65">
        <f>SUM(AV110:AV121)</f>
        <v>0</v>
      </c>
      <c r="AW122" s="38">
        <f>SUM(AW110:AW121)</f>
        <v>0</v>
      </c>
      <c r="AX122" s="66"/>
      <c r="AY122" s="65">
        <f>SUM(AY110:AY121)</f>
        <v>0</v>
      </c>
      <c r="AZ122" s="38">
        <f>SUM(AZ110:AZ121)</f>
        <v>0</v>
      </c>
      <c r="BA122" s="66"/>
      <c r="BB122" s="65">
        <f>SUM(BB110:BB121)</f>
        <v>1</v>
      </c>
      <c r="BC122" s="38">
        <f>SUM(BC110:BC121)</f>
        <v>14.83</v>
      </c>
      <c r="BD122" s="66"/>
      <c r="BE122" s="65">
        <f t="shared" ref="BE122:BF122" si="121">SUM(BE110:BE121)</f>
        <v>0</v>
      </c>
      <c r="BF122" s="38">
        <f t="shared" si="121"/>
        <v>0</v>
      </c>
      <c r="BG122" s="66"/>
      <c r="BH122" s="65">
        <f>SUM(BH110:BH121)</f>
        <v>0</v>
      </c>
      <c r="BI122" s="38">
        <f>SUM(BI110:BI121)</f>
        <v>0</v>
      </c>
      <c r="BJ122" s="66"/>
      <c r="BK122" s="65">
        <f>SUM(BK110:BK121)</f>
        <v>6.109</v>
      </c>
      <c r="BL122" s="38">
        <f>SUM(BL110:BL121)</f>
        <v>79.8</v>
      </c>
      <c r="BM122" s="66"/>
      <c r="BN122" s="65">
        <f>SUM(BN110:BN121)</f>
        <v>2.5119999999999996</v>
      </c>
      <c r="BO122" s="38">
        <f>SUM(BO110:BO121)</f>
        <v>17.75</v>
      </c>
      <c r="BP122" s="66"/>
      <c r="BQ122" s="65">
        <f>SUM(BQ110:BQ121)</f>
        <v>537.20399999999995</v>
      </c>
      <c r="BR122" s="38">
        <f>SUM(BR110:BR121)</f>
        <v>2163.5500000000002</v>
      </c>
      <c r="BS122" s="66"/>
      <c r="BT122" s="65">
        <f>SUM(BT110:BT121)</f>
        <v>0</v>
      </c>
      <c r="BU122" s="38">
        <f>SUM(BU110:BU121)</f>
        <v>0</v>
      </c>
      <c r="BV122" s="66"/>
      <c r="BW122" s="65">
        <f>SUM(BW110:BW121)</f>
        <v>0</v>
      </c>
      <c r="BX122" s="38">
        <f>SUM(BX110:BX121)</f>
        <v>0</v>
      </c>
      <c r="BY122" s="66"/>
      <c r="BZ122" s="65">
        <f>SUM(BZ110:BZ121)</f>
        <v>0</v>
      </c>
      <c r="CA122" s="38">
        <f>SUM(CA110:CA121)</f>
        <v>0</v>
      </c>
      <c r="CB122" s="66"/>
      <c r="CC122" s="65">
        <f>SUM(CC110:CC121)</f>
        <v>0</v>
      </c>
      <c r="CD122" s="38">
        <f>SUM(CD110:CD121)</f>
        <v>0</v>
      </c>
      <c r="CE122" s="66"/>
      <c r="CF122" s="65">
        <v>0</v>
      </c>
      <c r="CG122" s="38">
        <v>0</v>
      </c>
      <c r="CH122" s="66"/>
      <c r="CI122" s="65">
        <f>SUM(CI110:CI121)</f>
        <v>0</v>
      </c>
      <c r="CJ122" s="38">
        <f>SUM(CJ110:CJ121)</f>
        <v>0</v>
      </c>
      <c r="CK122" s="66"/>
      <c r="CL122" s="65">
        <f>SUM(CL110:CL121)</f>
        <v>0</v>
      </c>
      <c r="CM122" s="38">
        <f>SUM(CM110:CM121)</f>
        <v>0</v>
      </c>
      <c r="CN122" s="66"/>
      <c r="CO122" s="65">
        <f>SUM(CO110:CO121)</f>
        <v>179.40100000000001</v>
      </c>
      <c r="CP122" s="38">
        <f>SUM(CP110:CP121)</f>
        <v>1051.3899999999999</v>
      </c>
      <c r="CQ122" s="66"/>
      <c r="CR122" s="65">
        <f>SUM(CR110:CR121)</f>
        <v>0</v>
      </c>
      <c r="CS122" s="38">
        <f>SUM(CS110:CS121)</f>
        <v>0</v>
      </c>
      <c r="CT122" s="66"/>
      <c r="CU122" s="65">
        <f>SUM(CU110:CU121)</f>
        <v>22</v>
      </c>
      <c r="CV122" s="38">
        <f>SUM(CV110:CV121)</f>
        <v>196.13</v>
      </c>
      <c r="CW122" s="66"/>
      <c r="CX122" s="65">
        <f>SUM(CX110:CX121)</f>
        <v>5690.3330000000005</v>
      </c>
      <c r="CY122" s="38">
        <f>SUM(CY110:CY121)</f>
        <v>36840.799999999996</v>
      </c>
      <c r="CZ122" s="66"/>
      <c r="DA122" s="65">
        <f>SUM(DA110:DA121)</f>
        <v>29182.878000000001</v>
      </c>
      <c r="DB122" s="38">
        <f>SUM(DB110:DB121)</f>
        <v>171706.00000000003</v>
      </c>
      <c r="DC122" s="66"/>
      <c r="DD122" s="39">
        <f t="shared" si="97"/>
        <v>96659.786999999997</v>
      </c>
      <c r="DE122" s="40">
        <f t="shared" si="98"/>
        <v>470523.99</v>
      </c>
    </row>
    <row r="123" spans="1:109" x14ac:dyDescent="0.25">
      <c r="A123" s="56">
        <v>2018</v>
      </c>
      <c r="B123" s="61" t="s">
        <v>5</v>
      </c>
      <c r="C123" s="48">
        <v>0</v>
      </c>
      <c r="D123" s="20">
        <v>0</v>
      </c>
      <c r="E123" s="51">
        <v>0</v>
      </c>
      <c r="F123" s="48">
        <v>0</v>
      </c>
      <c r="G123" s="20">
        <v>0</v>
      </c>
      <c r="H123" s="51">
        <v>0</v>
      </c>
      <c r="I123" s="48">
        <v>0</v>
      </c>
      <c r="J123" s="20">
        <v>0</v>
      </c>
      <c r="K123" s="51">
        <v>0</v>
      </c>
      <c r="L123" s="48">
        <v>0</v>
      </c>
      <c r="M123" s="20">
        <v>0</v>
      </c>
      <c r="N123" s="51">
        <v>0</v>
      </c>
      <c r="O123" s="48">
        <v>0</v>
      </c>
      <c r="P123" s="20">
        <v>0</v>
      </c>
      <c r="Q123" s="51">
        <v>0</v>
      </c>
      <c r="R123" s="48">
        <v>0</v>
      </c>
      <c r="S123" s="20">
        <v>0</v>
      </c>
      <c r="T123" s="51">
        <v>0</v>
      </c>
      <c r="U123" s="48">
        <v>0</v>
      </c>
      <c r="V123" s="20">
        <v>0</v>
      </c>
      <c r="W123" s="51">
        <v>0</v>
      </c>
      <c r="X123" s="48">
        <v>0</v>
      </c>
      <c r="Y123" s="20">
        <v>0</v>
      </c>
      <c r="Z123" s="51">
        <v>0</v>
      </c>
      <c r="AA123" s="48">
        <v>0</v>
      </c>
      <c r="AB123" s="20">
        <v>0</v>
      </c>
      <c r="AC123" s="51">
        <v>0</v>
      </c>
      <c r="AD123" s="48">
        <v>0</v>
      </c>
      <c r="AE123" s="20">
        <v>0</v>
      </c>
      <c r="AF123" s="51">
        <v>0</v>
      </c>
      <c r="AG123" s="48">
        <v>0</v>
      </c>
      <c r="AH123" s="20">
        <v>0</v>
      </c>
      <c r="AI123" s="51">
        <v>0</v>
      </c>
      <c r="AJ123" s="48">
        <v>0</v>
      </c>
      <c r="AK123" s="20">
        <v>0</v>
      </c>
      <c r="AL123" s="51">
        <v>0</v>
      </c>
      <c r="AM123" s="48">
        <v>0</v>
      </c>
      <c r="AN123" s="20">
        <v>0</v>
      </c>
      <c r="AO123" s="51">
        <v>0</v>
      </c>
      <c r="AP123" s="48">
        <v>0</v>
      </c>
      <c r="AQ123" s="20">
        <v>0</v>
      </c>
      <c r="AR123" s="51">
        <v>0</v>
      </c>
      <c r="AS123" s="48">
        <v>0</v>
      </c>
      <c r="AT123" s="20">
        <v>0</v>
      </c>
      <c r="AU123" s="51">
        <v>0</v>
      </c>
      <c r="AV123" s="48">
        <v>0</v>
      </c>
      <c r="AW123" s="20">
        <v>0</v>
      </c>
      <c r="AX123" s="51">
        <v>0</v>
      </c>
      <c r="AY123" s="48">
        <v>0</v>
      </c>
      <c r="AZ123" s="20">
        <v>0</v>
      </c>
      <c r="BA123" s="51">
        <v>0</v>
      </c>
      <c r="BB123" s="48">
        <v>0</v>
      </c>
      <c r="BC123" s="20">
        <v>0</v>
      </c>
      <c r="BD123" s="51">
        <v>0</v>
      </c>
      <c r="BE123" s="50">
        <v>0</v>
      </c>
      <c r="BF123" s="4">
        <v>0</v>
      </c>
      <c r="BG123" s="51">
        <f t="shared" ref="BG123:BG134" si="122">IF(BE123=0,0,BF123/BE123*1000)</f>
        <v>0</v>
      </c>
      <c r="BH123" s="50">
        <v>0</v>
      </c>
      <c r="BI123" s="4">
        <v>0</v>
      </c>
      <c r="BJ123" s="51">
        <v>0</v>
      </c>
      <c r="BK123" s="48">
        <v>0</v>
      </c>
      <c r="BL123" s="20">
        <v>0</v>
      </c>
      <c r="BM123" s="51">
        <v>0</v>
      </c>
      <c r="BN123" s="48">
        <v>0</v>
      </c>
      <c r="BO123" s="20">
        <v>0</v>
      </c>
      <c r="BP123" s="51">
        <v>0</v>
      </c>
      <c r="BQ123" s="48">
        <v>2.1549999999999998</v>
      </c>
      <c r="BR123" s="20">
        <v>14.35</v>
      </c>
      <c r="BS123" s="51">
        <f t="shared" ref="BS123:BS134" si="123">BR123/BQ123*1000</f>
        <v>6658.9327146171699</v>
      </c>
      <c r="BT123" s="48">
        <v>0</v>
      </c>
      <c r="BU123" s="20">
        <v>0</v>
      </c>
      <c r="BV123" s="51">
        <v>0</v>
      </c>
      <c r="BW123" s="48">
        <v>0</v>
      </c>
      <c r="BX123" s="20">
        <v>0</v>
      </c>
      <c r="BY123" s="51">
        <v>0</v>
      </c>
      <c r="BZ123" s="48">
        <v>0</v>
      </c>
      <c r="CA123" s="20">
        <v>0</v>
      </c>
      <c r="CB123" s="51">
        <v>0</v>
      </c>
      <c r="CC123" s="48">
        <v>0</v>
      </c>
      <c r="CD123" s="20">
        <v>0</v>
      </c>
      <c r="CE123" s="51">
        <v>0</v>
      </c>
      <c r="CF123" s="48">
        <v>0</v>
      </c>
      <c r="CG123" s="20">
        <v>0</v>
      </c>
      <c r="CH123" s="51">
        <v>0</v>
      </c>
      <c r="CI123" s="48">
        <v>0</v>
      </c>
      <c r="CJ123" s="20">
        <v>0</v>
      </c>
      <c r="CK123" s="51">
        <v>0</v>
      </c>
      <c r="CL123" s="48">
        <v>0</v>
      </c>
      <c r="CM123" s="20">
        <v>0</v>
      </c>
      <c r="CN123" s="51">
        <v>0</v>
      </c>
      <c r="CO123" s="48">
        <v>34</v>
      </c>
      <c r="CP123" s="20">
        <v>227.46</v>
      </c>
      <c r="CQ123" s="51">
        <f t="shared" ref="CQ123:CQ133" si="124">CP123/CO123*1000</f>
        <v>6690</v>
      </c>
      <c r="CR123" s="48">
        <v>0</v>
      </c>
      <c r="CS123" s="20">
        <v>0</v>
      </c>
      <c r="CT123" s="51">
        <v>0</v>
      </c>
      <c r="CU123" s="48">
        <v>0</v>
      </c>
      <c r="CV123" s="20">
        <v>0</v>
      </c>
      <c r="CW123" s="51">
        <v>0</v>
      </c>
      <c r="CX123" s="48">
        <v>6</v>
      </c>
      <c r="CY123" s="20">
        <v>66.42</v>
      </c>
      <c r="CZ123" s="51">
        <f t="shared" ref="CZ123:CZ134" si="125">CY123/CX123*1000</f>
        <v>11070</v>
      </c>
      <c r="DA123" s="48">
        <v>1574.85</v>
      </c>
      <c r="DB123" s="20">
        <v>10996.48</v>
      </c>
      <c r="DC123" s="51">
        <f t="shared" ref="DC123:DC133" si="126">DB123/DA123*1000</f>
        <v>6982.5570689271999</v>
      </c>
      <c r="DD123" s="6">
        <f t="shared" ref="DD123:DD129" si="127">SUM(DA123,CX123,CU123,CR123,CC123,BW123,BN123,BK123,BB123,AY123,AS123,AD123,U123,I123,F123,C123,BQ123+O123)+AV123+CI123+CO123+CL123+AM123+BZ123+AA123</f>
        <v>1617.0049999999999</v>
      </c>
      <c r="DE123" s="14">
        <f t="shared" ref="DE123:DE129" si="128">SUM(DB123,CY123,CV123,CS123,CD123,BX123,BO123,BL123,BC123,AZ123,AT123,AE123,V123,J123,G123,D123,BR123+P123)+AW123+CJ123+CP123+CM123+AN123+CA123+AB123</f>
        <v>11304.71</v>
      </c>
    </row>
    <row r="124" spans="1:109" x14ac:dyDescent="0.25">
      <c r="A124" s="56">
        <v>2018</v>
      </c>
      <c r="B124" s="62" t="s">
        <v>6</v>
      </c>
      <c r="C124" s="50">
        <v>0</v>
      </c>
      <c r="D124" s="4">
        <v>0</v>
      </c>
      <c r="E124" s="51">
        <v>0</v>
      </c>
      <c r="F124" s="50">
        <v>0</v>
      </c>
      <c r="G124" s="4">
        <v>0</v>
      </c>
      <c r="H124" s="51">
        <v>0</v>
      </c>
      <c r="I124" s="50">
        <v>0</v>
      </c>
      <c r="J124" s="4">
        <v>0</v>
      </c>
      <c r="K124" s="51">
        <v>0</v>
      </c>
      <c r="L124" s="50">
        <v>0</v>
      </c>
      <c r="M124" s="4">
        <v>0</v>
      </c>
      <c r="N124" s="51">
        <v>0</v>
      </c>
      <c r="O124" s="50">
        <v>0</v>
      </c>
      <c r="P124" s="4">
        <v>0</v>
      </c>
      <c r="Q124" s="51">
        <v>0</v>
      </c>
      <c r="R124" s="48">
        <v>0</v>
      </c>
      <c r="S124" s="20">
        <v>0</v>
      </c>
      <c r="T124" s="51">
        <v>0</v>
      </c>
      <c r="U124" s="50">
        <v>1575</v>
      </c>
      <c r="V124" s="4">
        <v>7531.79</v>
      </c>
      <c r="W124" s="51">
        <f t="shared" ref="W124:W125" si="129">V124/U124*1000</f>
        <v>4782.0888888888885</v>
      </c>
      <c r="X124" s="50">
        <v>0</v>
      </c>
      <c r="Y124" s="4">
        <v>0</v>
      </c>
      <c r="Z124" s="51">
        <v>0</v>
      </c>
      <c r="AA124" s="50">
        <v>0</v>
      </c>
      <c r="AB124" s="4">
        <v>0</v>
      </c>
      <c r="AC124" s="51">
        <v>0</v>
      </c>
      <c r="AD124" s="50">
        <v>0</v>
      </c>
      <c r="AE124" s="4">
        <v>0</v>
      </c>
      <c r="AF124" s="51">
        <v>0</v>
      </c>
      <c r="AG124" s="50">
        <v>0</v>
      </c>
      <c r="AH124" s="4">
        <v>0</v>
      </c>
      <c r="AI124" s="51">
        <v>0</v>
      </c>
      <c r="AJ124" s="50">
        <v>0</v>
      </c>
      <c r="AK124" s="4">
        <v>0</v>
      </c>
      <c r="AL124" s="51">
        <v>0</v>
      </c>
      <c r="AM124" s="50">
        <v>0</v>
      </c>
      <c r="AN124" s="4">
        <v>0</v>
      </c>
      <c r="AO124" s="51">
        <v>0</v>
      </c>
      <c r="AP124" s="50">
        <v>0</v>
      </c>
      <c r="AQ124" s="4">
        <v>0</v>
      </c>
      <c r="AR124" s="51">
        <v>0</v>
      </c>
      <c r="AS124" s="50">
        <v>0</v>
      </c>
      <c r="AT124" s="4">
        <v>0</v>
      </c>
      <c r="AU124" s="51">
        <v>0</v>
      </c>
      <c r="AV124" s="50">
        <v>0</v>
      </c>
      <c r="AW124" s="4">
        <v>0</v>
      </c>
      <c r="AX124" s="51">
        <v>0</v>
      </c>
      <c r="AY124" s="50">
        <v>0</v>
      </c>
      <c r="AZ124" s="4">
        <v>0</v>
      </c>
      <c r="BA124" s="51">
        <v>0</v>
      </c>
      <c r="BB124" s="50">
        <v>0.125</v>
      </c>
      <c r="BC124" s="4">
        <v>2.58</v>
      </c>
      <c r="BD124" s="51">
        <f t="shared" ref="BD124:BD128" si="130">BC124/BB124*1000</f>
        <v>20640</v>
      </c>
      <c r="BE124" s="50">
        <v>0</v>
      </c>
      <c r="BF124" s="4">
        <v>0</v>
      </c>
      <c r="BG124" s="51">
        <f t="shared" si="122"/>
        <v>0</v>
      </c>
      <c r="BH124" s="50">
        <v>0</v>
      </c>
      <c r="BI124" s="4">
        <v>0</v>
      </c>
      <c r="BJ124" s="51">
        <v>0</v>
      </c>
      <c r="BK124" s="50">
        <v>7.44</v>
      </c>
      <c r="BL124" s="4">
        <v>52.31</v>
      </c>
      <c r="BM124" s="51">
        <f t="shared" ref="BM124:BM134" si="131">BL124/BK124*1000</f>
        <v>7030.9139784946237</v>
      </c>
      <c r="BN124" s="50">
        <v>0</v>
      </c>
      <c r="BO124" s="4">
        <v>0</v>
      </c>
      <c r="BP124" s="51">
        <v>0</v>
      </c>
      <c r="BQ124" s="50">
        <v>36</v>
      </c>
      <c r="BR124" s="4">
        <v>319.07</v>
      </c>
      <c r="BS124" s="51">
        <f t="shared" si="123"/>
        <v>8863.0555555555547</v>
      </c>
      <c r="BT124" s="50">
        <v>0</v>
      </c>
      <c r="BU124" s="4">
        <v>0</v>
      </c>
      <c r="BV124" s="51">
        <v>0</v>
      </c>
      <c r="BW124" s="50">
        <v>0</v>
      </c>
      <c r="BX124" s="4">
        <v>0</v>
      </c>
      <c r="BY124" s="51">
        <v>0</v>
      </c>
      <c r="BZ124" s="50">
        <v>0</v>
      </c>
      <c r="CA124" s="4">
        <v>0</v>
      </c>
      <c r="CB124" s="51">
        <v>0</v>
      </c>
      <c r="CC124" s="50">
        <v>0</v>
      </c>
      <c r="CD124" s="4">
        <v>0</v>
      </c>
      <c r="CE124" s="51">
        <v>0</v>
      </c>
      <c r="CF124" s="50">
        <v>0</v>
      </c>
      <c r="CG124" s="4">
        <v>0</v>
      </c>
      <c r="CH124" s="51">
        <v>0</v>
      </c>
      <c r="CI124" s="50">
        <v>0</v>
      </c>
      <c r="CJ124" s="4">
        <v>0</v>
      </c>
      <c r="CK124" s="51">
        <v>0</v>
      </c>
      <c r="CL124" s="50">
        <v>0</v>
      </c>
      <c r="CM124" s="4">
        <v>0</v>
      </c>
      <c r="CN124" s="51">
        <v>0</v>
      </c>
      <c r="CO124" s="50">
        <v>2.5000000000000001E-2</v>
      </c>
      <c r="CP124" s="4">
        <v>0.4</v>
      </c>
      <c r="CQ124" s="51">
        <f t="shared" si="124"/>
        <v>16000</v>
      </c>
      <c r="CR124" s="50">
        <v>0</v>
      </c>
      <c r="CS124" s="4">
        <v>0</v>
      </c>
      <c r="CT124" s="51">
        <v>0</v>
      </c>
      <c r="CU124" s="50">
        <v>0</v>
      </c>
      <c r="CV124" s="4">
        <v>0</v>
      </c>
      <c r="CW124" s="51">
        <v>0</v>
      </c>
      <c r="CX124" s="50">
        <v>504.5</v>
      </c>
      <c r="CY124" s="4">
        <v>2486.91</v>
      </c>
      <c r="CZ124" s="51">
        <f t="shared" si="125"/>
        <v>4929.454905847374</v>
      </c>
      <c r="DA124" s="50">
        <v>884.4</v>
      </c>
      <c r="DB124" s="4">
        <v>4924.68</v>
      </c>
      <c r="DC124" s="51">
        <f t="shared" si="126"/>
        <v>5568.385345997287</v>
      </c>
      <c r="DD124" s="6">
        <f t="shared" si="127"/>
        <v>3007.4900000000002</v>
      </c>
      <c r="DE124" s="14">
        <f t="shared" si="128"/>
        <v>15317.74</v>
      </c>
    </row>
    <row r="125" spans="1:109" x14ac:dyDescent="0.25">
      <c r="A125" s="56">
        <v>2018</v>
      </c>
      <c r="B125" s="62" t="s">
        <v>7</v>
      </c>
      <c r="C125" s="50">
        <v>0</v>
      </c>
      <c r="D125" s="4">
        <v>0</v>
      </c>
      <c r="E125" s="51">
        <v>0</v>
      </c>
      <c r="F125" s="50">
        <v>0</v>
      </c>
      <c r="G125" s="4">
        <v>0</v>
      </c>
      <c r="H125" s="51">
        <v>0</v>
      </c>
      <c r="I125" s="50">
        <v>0</v>
      </c>
      <c r="J125" s="4">
        <v>0</v>
      </c>
      <c r="K125" s="51">
        <v>0</v>
      </c>
      <c r="L125" s="50">
        <v>0</v>
      </c>
      <c r="M125" s="4">
        <v>0</v>
      </c>
      <c r="N125" s="51">
        <v>0</v>
      </c>
      <c r="O125" s="50">
        <v>0</v>
      </c>
      <c r="P125" s="4">
        <v>0</v>
      </c>
      <c r="Q125" s="51">
        <v>0</v>
      </c>
      <c r="R125" s="48">
        <v>0</v>
      </c>
      <c r="S125" s="20">
        <v>0</v>
      </c>
      <c r="T125" s="51">
        <v>0</v>
      </c>
      <c r="U125" s="50">
        <v>36925</v>
      </c>
      <c r="V125" s="4">
        <v>179838.2</v>
      </c>
      <c r="W125" s="51">
        <f t="shared" si="129"/>
        <v>4870.3642518618826</v>
      </c>
      <c r="X125" s="50">
        <v>0</v>
      </c>
      <c r="Y125" s="4">
        <v>0</v>
      </c>
      <c r="Z125" s="51">
        <v>0</v>
      </c>
      <c r="AA125" s="50">
        <v>0</v>
      </c>
      <c r="AB125" s="4">
        <v>0</v>
      </c>
      <c r="AC125" s="51">
        <v>0</v>
      </c>
      <c r="AD125" s="50">
        <v>0</v>
      </c>
      <c r="AE125" s="4">
        <v>0</v>
      </c>
      <c r="AF125" s="51">
        <v>0</v>
      </c>
      <c r="AG125" s="50">
        <v>0</v>
      </c>
      <c r="AH125" s="4">
        <v>0</v>
      </c>
      <c r="AI125" s="51">
        <v>0</v>
      </c>
      <c r="AJ125" s="50">
        <v>0</v>
      </c>
      <c r="AK125" s="4">
        <v>0</v>
      </c>
      <c r="AL125" s="51">
        <v>0</v>
      </c>
      <c r="AM125" s="50">
        <v>0</v>
      </c>
      <c r="AN125" s="4">
        <v>0</v>
      </c>
      <c r="AO125" s="51">
        <v>0</v>
      </c>
      <c r="AP125" s="50">
        <v>0</v>
      </c>
      <c r="AQ125" s="4">
        <v>0</v>
      </c>
      <c r="AR125" s="51">
        <v>0</v>
      </c>
      <c r="AS125" s="50">
        <v>0</v>
      </c>
      <c r="AT125" s="4">
        <v>0</v>
      </c>
      <c r="AU125" s="51">
        <v>0</v>
      </c>
      <c r="AV125" s="50">
        <v>0</v>
      </c>
      <c r="AW125" s="4">
        <v>0</v>
      </c>
      <c r="AX125" s="51">
        <v>0</v>
      </c>
      <c r="AY125" s="50">
        <v>0</v>
      </c>
      <c r="AZ125" s="4">
        <v>0</v>
      </c>
      <c r="BA125" s="51">
        <v>0</v>
      </c>
      <c r="BB125" s="50">
        <v>0</v>
      </c>
      <c r="BC125" s="4">
        <v>0</v>
      </c>
      <c r="BD125" s="51">
        <v>0</v>
      </c>
      <c r="BE125" s="50">
        <v>0</v>
      </c>
      <c r="BF125" s="4">
        <v>0</v>
      </c>
      <c r="BG125" s="51">
        <f t="shared" si="122"/>
        <v>0</v>
      </c>
      <c r="BH125" s="50">
        <v>0</v>
      </c>
      <c r="BI125" s="4">
        <v>0</v>
      </c>
      <c r="BJ125" s="51">
        <v>0</v>
      </c>
      <c r="BK125" s="50">
        <v>0.14000000000000001</v>
      </c>
      <c r="BL125" s="4">
        <v>3.6</v>
      </c>
      <c r="BM125" s="51">
        <f t="shared" si="131"/>
        <v>25714.28571428571</v>
      </c>
      <c r="BN125" s="50">
        <v>1.25</v>
      </c>
      <c r="BO125" s="4">
        <v>8.7899999999999991</v>
      </c>
      <c r="BP125" s="51">
        <f t="shared" ref="BP125:BP132" si="132">BO125/BN125*1000</f>
        <v>7031.9999999999991</v>
      </c>
      <c r="BQ125" s="50">
        <v>0.28799999999999998</v>
      </c>
      <c r="BR125" s="4">
        <v>2.94</v>
      </c>
      <c r="BS125" s="51">
        <f t="shared" si="123"/>
        <v>10208.333333333334</v>
      </c>
      <c r="BT125" s="50">
        <v>0.96599999999999997</v>
      </c>
      <c r="BU125" s="4">
        <v>12.92</v>
      </c>
      <c r="BV125" s="51">
        <f t="shared" ref="BV125" si="133">BU125/BT125*1000</f>
        <v>13374.741200828157</v>
      </c>
      <c r="BW125" s="50">
        <v>0</v>
      </c>
      <c r="BX125" s="4">
        <v>0</v>
      </c>
      <c r="BY125" s="51">
        <v>0</v>
      </c>
      <c r="BZ125" s="50">
        <v>0</v>
      </c>
      <c r="CA125" s="4">
        <v>0</v>
      </c>
      <c r="CB125" s="51">
        <v>0</v>
      </c>
      <c r="CC125" s="50">
        <v>0</v>
      </c>
      <c r="CD125" s="4">
        <v>0</v>
      </c>
      <c r="CE125" s="51">
        <v>0</v>
      </c>
      <c r="CF125" s="50">
        <v>0</v>
      </c>
      <c r="CG125" s="4">
        <v>0</v>
      </c>
      <c r="CH125" s="51">
        <v>0</v>
      </c>
      <c r="CI125" s="50">
        <v>0</v>
      </c>
      <c r="CJ125" s="4">
        <v>0</v>
      </c>
      <c r="CK125" s="51">
        <v>0</v>
      </c>
      <c r="CL125" s="50">
        <v>0</v>
      </c>
      <c r="CM125" s="4">
        <v>0</v>
      </c>
      <c r="CN125" s="51">
        <v>0</v>
      </c>
      <c r="CO125" s="50">
        <v>0</v>
      </c>
      <c r="CP125" s="4">
        <v>0</v>
      </c>
      <c r="CQ125" s="51">
        <v>0</v>
      </c>
      <c r="CR125" s="50">
        <v>0</v>
      </c>
      <c r="CS125" s="4">
        <v>0</v>
      </c>
      <c r="CT125" s="51">
        <v>0</v>
      </c>
      <c r="CU125" s="50">
        <v>0</v>
      </c>
      <c r="CV125" s="4">
        <v>0</v>
      </c>
      <c r="CW125" s="51">
        <v>0</v>
      </c>
      <c r="CX125" s="50">
        <v>1536.3610000000001</v>
      </c>
      <c r="CY125" s="4">
        <v>7680.54</v>
      </c>
      <c r="CZ125" s="51">
        <f t="shared" si="125"/>
        <v>4999.1766258060434</v>
      </c>
      <c r="DA125" s="50">
        <v>34</v>
      </c>
      <c r="DB125" s="4">
        <v>218.83</v>
      </c>
      <c r="DC125" s="51">
        <f t="shared" si="126"/>
        <v>6436.176470588236</v>
      </c>
      <c r="DD125" s="6">
        <f t="shared" si="127"/>
        <v>38497.039000000004</v>
      </c>
      <c r="DE125" s="14">
        <f t="shared" si="128"/>
        <v>187752.90000000002</v>
      </c>
    </row>
    <row r="126" spans="1:109" x14ac:dyDescent="0.25">
      <c r="A126" s="56">
        <v>2018</v>
      </c>
      <c r="B126" s="62" t="s">
        <v>8</v>
      </c>
      <c r="C126" s="50">
        <v>0</v>
      </c>
      <c r="D126" s="4">
        <v>0</v>
      </c>
      <c r="E126" s="51">
        <v>0</v>
      </c>
      <c r="F126" s="50">
        <v>0</v>
      </c>
      <c r="G126" s="4">
        <v>0</v>
      </c>
      <c r="H126" s="51">
        <v>0</v>
      </c>
      <c r="I126" s="50">
        <v>0</v>
      </c>
      <c r="J126" s="4">
        <v>0</v>
      </c>
      <c r="K126" s="51">
        <v>0</v>
      </c>
      <c r="L126" s="50">
        <v>1.2999999999999999E-2</v>
      </c>
      <c r="M126" s="4">
        <v>3.89</v>
      </c>
      <c r="N126" s="51">
        <f t="shared" ref="N126" si="134">M126/L126*1000</f>
        <v>299230.76923076925</v>
      </c>
      <c r="O126" s="50">
        <v>1.2999999999999999E-2</v>
      </c>
      <c r="P126" s="4">
        <v>3.89</v>
      </c>
      <c r="Q126" s="51">
        <f t="shared" ref="Q126" si="135">P126/O126*1000</f>
        <v>299230.76923076925</v>
      </c>
      <c r="R126" s="48">
        <v>0</v>
      </c>
      <c r="S126" s="20">
        <v>0</v>
      </c>
      <c r="T126" s="51">
        <v>0</v>
      </c>
      <c r="U126" s="50">
        <v>0</v>
      </c>
      <c r="V126" s="4">
        <v>0</v>
      </c>
      <c r="W126" s="51">
        <v>0</v>
      </c>
      <c r="X126" s="50">
        <v>0</v>
      </c>
      <c r="Y126" s="4">
        <v>0</v>
      </c>
      <c r="Z126" s="51">
        <v>0</v>
      </c>
      <c r="AA126" s="50">
        <v>0</v>
      </c>
      <c r="AB126" s="4">
        <v>0</v>
      </c>
      <c r="AC126" s="51">
        <v>0</v>
      </c>
      <c r="AD126" s="50">
        <v>0</v>
      </c>
      <c r="AE126" s="4">
        <v>0</v>
      </c>
      <c r="AF126" s="51">
        <v>0</v>
      </c>
      <c r="AG126" s="50">
        <v>0</v>
      </c>
      <c r="AH126" s="4">
        <v>0</v>
      </c>
      <c r="AI126" s="51">
        <v>0</v>
      </c>
      <c r="AJ126" s="50">
        <v>0</v>
      </c>
      <c r="AK126" s="4">
        <v>0</v>
      </c>
      <c r="AL126" s="51">
        <v>0</v>
      </c>
      <c r="AM126" s="50">
        <v>0</v>
      </c>
      <c r="AN126" s="4">
        <v>0</v>
      </c>
      <c r="AO126" s="51">
        <v>0</v>
      </c>
      <c r="AP126" s="50">
        <v>0</v>
      </c>
      <c r="AQ126" s="4">
        <v>0</v>
      </c>
      <c r="AR126" s="51">
        <v>0</v>
      </c>
      <c r="AS126" s="50">
        <v>0</v>
      </c>
      <c r="AT126" s="4">
        <v>0</v>
      </c>
      <c r="AU126" s="51">
        <v>0</v>
      </c>
      <c r="AV126" s="50">
        <v>0</v>
      </c>
      <c r="AW126" s="4">
        <v>0</v>
      </c>
      <c r="AX126" s="51">
        <v>0</v>
      </c>
      <c r="AY126" s="50">
        <v>0</v>
      </c>
      <c r="AZ126" s="4">
        <v>0</v>
      </c>
      <c r="BA126" s="51">
        <v>0</v>
      </c>
      <c r="BB126" s="50">
        <v>0.7</v>
      </c>
      <c r="BC126" s="4">
        <v>14.46</v>
      </c>
      <c r="BD126" s="51">
        <f t="shared" si="130"/>
        <v>20657.142857142859</v>
      </c>
      <c r="BE126" s="50">
        <v>0</v>
      </c>
      <c r="BF126" s="4">
        <v>0</v>
      </c>
      <c r="BG126" s="51">
        <f t="shared" si="122"/>
        <v>0</v>
      </c>
      <c r="BH126" s="50">
        <v>0</v>
      </c>
      <c r="BI126" s="4">
        <v>0</v>
      </c>
      <c r="BJ126" s="51">
        <v>0</v>
      </c>
      <c r="BK126" s="50">
        <v>0</v>
      </c>
      <c r="BL126" s="4">
        <v>0</v>
      </c>
      <c r="BM126" s="51">
        <v>0</v>
      </c>
      <c r="BN126" s="50">
        <v>2.3889999999999998</v>
      </c>
      <c r="BO126" s="4">
        <v>33.6</v>
      </c>
      <c r="BP126" s="51">
        <f t="shared" si="132"/>
        <v>14064.462118041023</v>
      </c>
      <c r="BQ126" s="50">
        <v>1.0029999999999999</v>
      </c>
      <c r="BR126" s="4">
        <v>11.42</v>
      </c>
      <c r="BS126" s="51">
        <f t="shared" si="123"/>
        <v>11385.842472582255</v>
      </c>
      <c r="BT126" s="50">
        <v>0</v>
      </c>
      <c r="BU126" s="4">
        <v>0</v>
      </c>
      <c r="BV126" s="51">
        <v>0</v>
      </c>
      <c r="BW126" s="50">
        <v>0</v>
      </c>
      <c r="BX126" s="4">
        <v>0</v>
      </c>
      <c r="BY126" s="51">
        <v>0</v>
      </c>
      <c r="BZ126" s="50">
        <v>0</v>
      </c>
      <c r="CA126" s="4">
        <v>0</v>
      </c>
      <c r="CB126" s="51">
        <v>0</v>
      </c>
      <c r="CC126" s="50">
        <v>0</v>
      </c>
      <c r="CD126" s="4">
        <v>0</v>
      </c>
      <c r="CE126" s="51">
        <v>0</v>
      </c>
      <c r="CF126" s="50">
        <v>0</v>
      </c>
      <c r="CG126" s="4">
        <v>0</v>
      </c>
      <c r="CH126" s="51">
        <v>0</v>
      </c>
      <c r="CI126" s="50">
        <v>0</v>
      </c>
      <c r="CJ126" s="4">
        <v>0</v>
      </c>
      <c r="CK126" s="51">
        <v>0</v>
      </c>
      <c r="CL126" s="50">
        <v>0</v>
      </c>
      <c r="CM126" s="4">
        <v>0</v>
      </c>
      <c r="CN126" s="51">
        <v>0</v>
      </c>
      <c r="CO126" s="50">
        <v>0</v>
      </c>
      <c r="CP126" s="4">
        <v>0</v>
      </c>
      <c r="CQ126" s="51">
        <v>0</v>
      </c>
      <c r="CR126" s="50">
        <v>0</v>
      </c>
      <c r="CS126" s="4">
        <v>0</v>
      </c>
      <c r="CT126" s="51">
        <v>0</v>
      </c>
      <c r="CU126" s="50">
        <v>0</v>
      </c>
      <c r="CV126" s="4">
        <v>0</v>
      </c>
      <c r="CW126" s="51">
        <v>0</v>
      </c>
      <c r="CX126" s="50">
        <v>77.2</v>
      </c>
      <c r="CY126" s="4">
        <v>631.22</v>
      </c>
      <c r="CZ126" s="51">
        <f t="shared" si="125"/>
        <v>8176.4248704663223</v>
      </c>
      <c r="DA126" s="50">
        <v>1006</v>
      </c>
      <c r="DB126" s="4">
        <v>5574.35</v>
      </c>
      <c r="DC126" s="51">
        <f t="shared" si="126"/>
        <v>5541.1033797216705</v>
      </c>
      <c r="DD126" s="6">
        <f t="shared" si="127"/>
        <v>1087.3050000000001</v>
      </c>
      <c r="DE126" s="14">
        <f t="shared" si="128"/>
        <v>6268.9400000000014</v>
      </c>
    </row>
    <row r="127" spans="1:109" x14ac:dyDescent="0.25">
      <c r="A127" s="56">
        <v>2018</v>
      </c>
      <c r="B127" s="62" t="s">
        <v>9</v>
      </c>
      <c r="C127" s="50">
        <v>0</v>
      </c>
      <c r="D127" s="4">
        <v>0</v>
      </c>
      <c r="E127" s="51">
        <v>0</v>
      </c>
      <c r="F127" s="50">
        <v>0</v>
      </c>
      <c r="G127" s="4">
        <v>0</v>
      </c>
      <c r="H127" s="51">
        <v>0</v>
      </c>
      <c r="I127" s="50">
        <v>0</v>
      </c>
      <c r="J127" s="4">
        <v>0</v>
      </c>
      <c r="K127" s="51">
        <v>0</v>
      </c>
      <c r="L127" s="50">
        <v>0</v>
      </c>
      <c r="M127" s="4">
        <v>0</v>
      </c>
      <c r="N127" s="51">
        <v>0</v>
      </c>
      <c r="O127" s="50">
        <v>0</v>
      </c>
      <c r="P127" s="4">
        <v>0</v>
      </c>
      <c r="Q127" s="51">
        <v>0</v>
      </c>
      <c r="R127" s="50">
        <v>0</v>
      </c>
      <c r="S127" s="4">
        <v>0</v>
      </c>
      <c r="T127" s="51">
        <v>0</v>
      </c>
      <c r="U127" s="50">
        <v>0</v>
      </c>
      <c r="V127" s="4">
        <v>0</v>
      </c>
      <c r="W127" s="51">
        <v>0</v>
      </c>
      <c r="X127" s="50">
        <v>0</v>
      </c>
      <c r="Y127" s="4">
        <v>0</v>
      </c>
      <c r="Z127" s="51">
        <v>0</v>
      </c>
      <c r="AA127" s="50">
        <v>0</v>
      </c>
      <c r="AB127" s="4">
        <v>0</v>
      </c>
      <c r="AC127" s="51">
        <v>0</v>
      </c>
      <c r="AD127" s="50">
        <v>0</v>
      </c>
      <c r="AE127" s="4">
        <v>0</v>
      </c>
      <c r="AF127" s="51">
        <v>0</v>
      </c>
      <c r="AG127" s="50">
        <v>0</v>
      </c>
      <c r="AH127" s="4">
        <v>0</v>
      </c>
      <c r="AI127" s="51">
        <v>0</v>
      </c>
      <c r="AJ127" s="50">
        <v>0</v>
      </c>
      <c r="AK127" s="4">
        <v>0</v>
      </c>
      <c r="AL127" s="51">
        <v>0</v>
      </c>
      <c r="AM127" s="50">
        <v>4.0000000000000001E-3</v>
      </c>
      <c r="AN127" s="4">
        <v>0.4</v>
      </c>
      <c r="AO127" s="51">
        <f t="shared" ref="AO127:AO133" si="136">AN127/AM127*1000</f>
        <v>100000</v>
      </c>
      <c r="AP127" s="50">
        <v>0</v>
      </c>
      <c r="AQ127" s="4">
        <v>0</v>
      </c>
      <c r="AR127" s="51">
        <v>0</v>
      </c>
      <c r="AS127" s="50">
        <v>0</v>
      </c>
      <c r="AT127" s="4">
        <v>0</v>
      </c>
      <c r="AU127" s="51">
        <v>0</v>
      </c>
      <c r="AV127" s="50">
        <v>0</v>
      </c>
      <c r="AW127" s="4">
        <v>0</v>
      </c>
      <c r="AX127" s="51">
        <v>0</v>
      </c>
      <c r="AY127" s="50">
        <v>0</v>
      </c>
      <c r="AZ127" s="4">
        <v>0</v>
      </c>
      <c r="BA127" s="51">
        <v>0</v>
      </c>
      <c r="BB127" s="50">
        <v>0.15</v>
      </c>
      <c r="BC127" s="4">
        <v>2.68</v>
      </c>
      <c r="BD127" s="51">
        <f t="shared" si="130"/>
        <v>17866.666666666668</v>
      </c>
      <c r="BE127" s="50">
        <v>0</v>
      </c>
      <c r="BF127" s="4">
        <v>0</v>
      </c>
      <c r="BG127" s="51">
        <f t="shared" si="122"/>
        <v>0</v>
      </c>
      <c r="BH127" s="50">
        <v>0</v>
      </c>
      <c r="BI127" s="4">
        <v>0</v>
      </c>
      <c r="BJ127" s="51">
        <v>0</v>
      </c>
      <c r="BK127" s="50">
        <v>0</v>
      </c>
      <c r="BL127" s="4">
        <v>0</v>
      </c>
      <c r="BM127" s="51">
        <v>0</v>
      </c>
      <c r="BN127" s="50">
        <v>0</v>
      </c>
      <c r="BO127" s="4">
        <v>0</v>
      </c>
      <c r="BP127" s="51">
        <v>0</v>
      </c>
      <c r="BQ127" s="50">
        <v>0</v>
      </c>
      <c r="BR127" s="4">
        <v>0</v>
      </c>
      <c r="BS127" s="51">
        <v>0</v>
      </c>
      <c r="BT127" s="50">
        <v>0</v>
      </c>
      <c r="BU127" s="4">
        <v>0</v>
      </c>
      <c r="BV127" s="51">
        <v>0</v>
      </c>
      <c r="BW127" s="50">
        <v>0</v>
      </c>
      <c r="BX127" s="4">
        <v>0</v>
      </c>
      <c r="BY127" s="51">
        <v>0</v>
      </c>
      <c r="BZ127" s="50">
        <v>0</v>
      </c>
      <c r="CA127" s="4">
        <v>0</v>
      </c>
      <c r="CB127" s="51">
        <v>0</v>
      </c>
      <c r="CC127" s="50">
        <v>0</v>
      </c>
      <c r="CD127" s="4">
        <v>0</v>
      </c>
      <c r="CE127" s="51">
        <v>0</v>
      </c>
      <c r="CF127" s="50">
        <v>0</v>
      </c>
      <c r="CG127" s="4">
        <v>0</v>
      </c>
      <c r="CH127" s="51">
        <v>0</v>
      </c>
      <c r="CI127" s="50">
        <v>0</v>
      </c>
      <c r="CJ127" s="4">
        <v>0</v>
      </c>
      <c r="CK127" s="51">
        <v>0</v>
      </c>
      <c r="CL127" s="50">
        <v>0</v>
      </c>
      <c r="CM127" s="4">
        <v>0</v>
      </c>
      <c r="CN127" s="51">
        <v>0</v>
      </c>
      <c r="CO127" s="50">
        <v>0</v>
      </c>
      <c r="CP127" s="4">
        <v>0</v>
      </c>
      <c r="CQ127" s="51">
        <v>0</v>
      </c>
      <c r="CR127" s="50">
        <v>0</v>
      </c>
      <c r="CS127" s="4">
        <v>0</v>
      </c>
      <c r="CT127" s="51">
        <v>0</v>
      </c>
      <c r="CU127" s="50">
        <v>0</v>
      </c>
      <c r="CV127" s="4">
        <v>0</v>
      </c>
      <c r="CW127" s="51">
        <v>0</v>
      </c>
      <c r="CX127" s="50">
        <v>1</v>
      </c>
      <c r="CY127" s="4">
        <v>12.66</v>
      </c>
      <c r="CZ127" s="51">
        <f t="shared" si="125"/>
        <v>12660</v>
      </c>
      <c r="DA127" s="50">
        <v>331.7</v>
      </c>
      <c r="DB127" s="4">
        <v>2626.04</v>
      </c>
      <c r="DC127" s="51">
        <f t="shared" si="126"/>
        <v>7916.9128730780831</v>
      </c>
      <c r="DD127" s="6">
        <f t="shared" si="127"/>
        <v>332.85399999999998</v>
      </c>
      <c r="DE127" s="14">
        <f t="shared" si="128"/>
        <v>2641.7799999999997</v>
      </c>
    </row>
    <row r="128" spans="1:109" x14ac:dyDescent="0.25">
      <c r="A128" s="56">
        <v>2018</v>
      </c>
      <c r="B128" s="62" t="s">
        <v>10</v>
      </c>
      <c r="C128" s="50">
        <v>0</v>
      </c>
      <c r="D128" s="4">
        <v>0</v>
      </c>
      <c r="E128" s="51">
        <v>0</v>
      </c>
      <c r="F128" s="50">
        <v>0</v>
      </c>
      <c r="G128" s="4">
        <v>0</v>
      </c>
      <c r="H128" s="51">
        <v>0</v>
      </c>
      <c r="I128" s="50">
        <v>0</v>
      </c>
      <c r="J128" s="4">
        <v>0</v>
      </c>
      <c r="K128" s="51">
        <v>0</v>
      </c>
      <c r="L128" s="50">
        <v>0</v>
      </c>
      <c r="M128" s="4">
        <v>0</v>
      </c>
      <c r="N128" s="51">
        <v>0</v>
      </c>
      <c r="O128" s="50">
        <v>0</v>
      </c>
      <c r="P128" s="4">
        <v>0</v>
      </c>
      <c r="Q128" s="51">
        <v>0</v>
      </c>
      <c r="R128" s="50">
        <v>0</v>
      </c>
      <c r="S128" s="4">
        <v>0</v>
      </c>
      <c r="T128" s="51">
        <v>0</v>
      </c>
      <c r="U128" s="50">
        <v>0</v>
      </c>
      <c r="V128" s="4">
        <v>0</v>
      </c>
      <c r="W128" s="51">
        <v>0</v>
      </c>
      <c r="X128" s="50">
        <v>0</v>
      </c>
      <c r="Y128" s="4">
        <v>0</v>
      </c>
      <c r="Z128" s="51">
        <v>0</v>
      </c>
      <c r="AA128" s="50">
        <v>0</v>
      </c>
      <c r="AB128" s="4">
        <v>0</v>
      </c>
      <c r="AC128" s="51">
        <v>0</v>
      </c>
      <c r="AD128" s="50">
        <v>0</v>
      </c>
      <c r="AE128" s="4">
        <v>0</v>
      </c>
      <c r="AF128" s="51">
        <v>0</v>
      </c>
      <c r="AG128" s="50">
        <v>0</v>
      </c>
      <c r="AH128" s="4">
        <v>0</v>
      </c>
      <c r="AI128" s="51">
        <v>0</v>
      </c>
      <c r="AJ128" s="50">
        <v>0</v>
      </c>
      <c r="AK128" s="4">
        <v>0</v>
      </c>
      <c r="AL128" s="51">
        <v>0</v>
      </c>
      <c r="AM128" s="50">
        <v>0</v>
      </c>
      <c r="AN128" s="4">
        <v>0</v>
      </c>
      <c r="AO128" s="51">
        <v>0</v>
      </c>
      <c r="AP128" s="50">
        <v>0</v>
      </c>
      <c r="AQ128" s="4">
        <v>0</v>
      </c>
      <c r="AR128" s="51">
        <v>0</v>
      </c>
      <c r="AS128" s="50">
        <v>0</v>
      </c>
      <c r="AT128" s="4">
        <v>0</v>
      </c>
      <c r="AU128" s="51">
        <v>0</v>
      </c>
      <c r="AV128" s="50">
        <v>0</v>
      </c>
      <c r="AW128" s="4">
        <v>0</v>
      </c>
      <c r="AX128" s="51">
        <v>0</v>
      </c>
      <c r="AY128" s="50">
        <v>0</v>
      </c>
      <c r="AZ128" s="4">
        <v>0</v>
      </c>
      <c r="BA128" s="51">
        <v>0</v>
      </c>
      <c r="BB128" s="50">
        <v>1</v>
      </c>
      <c r="BC128" s="4">
        <v>18.899999999999999</v>
      </c>
      <c r="BD128" s="51">
        <f t="shared" si="130"/>
        <v>18900</v>
      </c>
      <c r="BE128" s="50">
        <v>0</v>
      </c>
      <c r="BF128" s="4">
        <v>0</v>
      </c>
      <c r="BG128" s="51">
        <f t="shared" si="122"/>
        <v>0</v>
      </c>
      <c r="BH128" s="50">
        <v>0</v>
      </c>
      <c r="BI128" s="4">
        <v>0</v>
      </c>
      <c r="BJ128" s="51">
        <v>0</v>
      </c>
      <c r="BK128" s="50">
        <v>0</v>
      </c>
      <c r="BL128" s="4">
        <v>0</v>
      </c>
      <c r="BM128" s="51">
        <v>0</v>
      </c>
      <c r="BN128" s="50">
        <v>1</v>
      </c>
      <c r="BO128" s="4">
        <v>5.62</v>
      </c>
      <c r="BP128" s="51">
        <f t="shared" si="132"/>
        <v>5620</v>
      </c>
      <c r="BQ128" s="50">
        <v>103.31382000000001</v>
      </c>
      <c r="BR128" s="4">
        <v>906.34199999999998</v>
      </c>
      <c r="BS128" s="51">
        <f t="shared" si="123"/>
        <v>8772.7082398076072</v>
      </c>
      <c r="BT128" s="50">
        <v>0</v>
      </c>
      <c r="BU128" s="4">
        <v>0</v>
      </c>
      <c r="BV128" s="51">
        <v>0</v>
      </c>
      <c r="BW128" s="50">
        <v>0</v>
      </c>
      <c r="BX128" s="4">
        <v>0</v>
      </c>
      <c r="BY128" s="51">
        <v>0</v>
      </c>
      <c r="BZ128" s="50">
        <v>0</v>
      </c>
      <c r="CA128" s="4">
        <v>0</v>
      </c>
      <c r="CB128" s="51">
        <v>0</v>
      </c>
      <c r="CC128" s="50">
        <v>0</v>
      </c>
      <c r="CD128" s="4">
        <v>0</v>
      </c>
      <c r="CE128" s="51">
        <v>0</v>
      </c>
      <c r="CF128" s="50">
        <v>0</v>
      </c>
      <c r="CG128" s="4">
        <v>0</v>
      </c>
      <c r="CH128" s="51">
        <v>0</v>
      </c>
      <c r="CI128" s="50">
        <v>2</v>
      </c>
      <c r="CJ128" s="4">
        <v>25.404</v>
      </c>
      <c r="CK128" s="51">
        <f t="shared" ref="CK128" si="137">CJ128/CI128*1000</f>
        <v>12702</v>
      </c>
      <c r="CL128" s="50">
        <v>0</v>
      </c>
      <c r="CM128" s="4">
        <v>0</v>
      </c>
      <c r="CN128" s="51">
        <v>0</v>
      </c>
      <c r="CO128" s="50">
        <v>0</v>
      </c>
      <c r="CP128" s="4">
        <v>0</v>
      </c>
      <c r="CQ128" s="51">
        <v>0</v>
      </c>
      <c r="CR128" s="50">
        <v>0</v>
      </c>
      <c r="CS128" s="4">
        <v>0</v>
      </c>
      <c r="CT128" s="51">
        <v>0</v>
      </c>
      <c r="CU128" s="50">
        <v>0</v>
      </c>
      <c r="CV128" s="4">
        <v>0</v>
      </c>
      <c r="CW128" s="51">
        <v>0</v>
      </c>
      <c r="CX128" s="50">
        <v>77</v>
      </c>
      <c r="CY128" s="4">
        <v>718.08900000000006</v>
      </c>
      <c r="CZ128" s="51">
        <f t="shared" si="125"/>
        <v>9325.8311688311696</v>
      </c>
      <c r="DA128" s="50">
        <v>1882.01874</v>
      </c>
      <c r="DB128" s="4">
        <v>12433.007</v>
      </c>
      <c r="DC128" s="51">
        <f t="shared" si="126"/>
        <v>6606.2078637962977</v>
      </c>
      <c r="DD128" s="6">
        <f t="shared" si="127"/>
        <v>2066.3325599999998</v>
      </c>
      <c r="DE128" s="14">
        <f t="shared" si="128"/>
        <v>14107.362000000001</v>
      </c>
    </row>
    <row r="129" spans="1:109" x14ac:dyDescent="0.25">
      <c r="A129" s="56">
        <v>2018</v>
      </c>
      <c r="B129" s="60" t="s">
        <v>11</v>
      </c>
      <c r="C129" s="50">
        <v>0</v>
      </c>
      <c r="D129" s="4">
        <v>0</v>
      </c>
      <c r="E129" s="51">
        <v>0</v>
      </c>
      <c r="F129" s="50">
        <v>0</v>
      </c>
      <c r="G129" s="4">
        <v>0</v>
      </c>
      <c r="H129" s="51">
        <v>0</v>
      </c>
      <c r="I129" s="50">
        <v>0</v>
      </c>
      <c r="J129" s="4">
        <v>0</v>
      </c>
      <c r="K129" s="51">
        <v>0</v>
      </c>
      <c r="L129" s="50">
        <v>0</v>
      </c>
      <c r="M129" s="4">
        <v>0</v>
      </c>
      <c r="N129" s="51">
        <v>0</v>
      </c>
      <c r="O129" s="50">
        <v>0</v>
      </c>
      <c r="P129" s="4">
        <v>0</v>
      </c>
      <c r="Q129" s="51">
        <v>0</v>
      </c>
      <c r="R129" s="50">
        <v>0</v>
      </c>
      <c r="S129" s="4">
        <v>0</v>
      </c>
      <c r="T129" s="51">
        <v>0</v>
      </c>
      <c r="U129" s="50">
        <v>0</v>
      </c>
      <c r="V129" s="4">
        <v>0</v>
      </c>
      <c r="W129" s="51">
        <v>0</v>
      </c>
      <c r="X129" s="50">
        <v>0</v>
      </c>
      <c r="Y129" s="4">
        <v>0</v>
      </c>
      <c r="Z129" s="51">
        <v>0</v>
      </c>
      <c r="AA129" s="50">
        <v>0</v>
      </c>
      <c r="AB129" s="4">
        <v>0</v>
      </c>
      <c r="AC129" s="51">
        <v>0</v>
      </c>
      <c r="AD129" s="50">
        <v>16</v>
      </c>
      <c r="AE129" s="4">
        <v>96.495999999999995</v>
      </c>
      <c r="AF129" s="51">
        <f t="shared" ref="AF129" si="138">AE129/AD129*1000</f>
        <v>6031</v>
      </c>
      <c r="AG129" s="50">
        <v>0</v>
      </c>
      <c r="AH129" s="4">
        <v>0</v>
      </c>
      <c r="AI129" s="51">
        <v>0</v>
      </c>
      <c r="AJ129" s="50">
        <v>0</v>
      </c>
      <c r="AK129" s="4">
        <v>0</v>
      </c>
      <c r="AL129" s="51">
        <v>0</v>
      </c>
      <c r="AM129" s="50">
        <v>0</v>
      </c>
      <c r="AN129" s="4">
        <v>0</v>
      </c>
      <c r="AO129" s="51">
        <v>0</v>
      </c>
      <c r="AP129" s="50">
        <v>0</v>
      </c>
      <c r="AQ129" s="4">
        <v>0</v>
      </c>
      <c r="AR129" s="51">
        <v>0</v>
      </c>
      <c r="AS129" s="50">
        <v>0</v>
      </c>
      <c r="AT129" s="4">
        <v>0</v>
      </c>
      <c r="AU129" s="51">
        <v>0</v>
      </c>
      <c r="AV129" s="50">
        <v>0</v>
      </c>
      <c r="AW129" s="4">
        <v>0</v>
      </c>
      <c r="AX129" s="51">
        <v>0</v>
      </c>
      <c r="AY129" s="50">
        <v>0</v>
      </c>
      <c r="AZ129" s="4">
        <v>0</v>
      </c>
      <c r="BA129" s="51">
        <v>0</v>
      </c>
      <c r="BB129" s="50">
        <v>0</v>
      </c>
      <c r="BC129" s="4">
        <v>0</v>
      </c>
      <c r="BD129" s="51">
        <v>0</v>
      </c>
      <c r="BE129" s="50">
        <v>0</v>
      </c>
      <c r="BF129" s="4">
        <v>0</v>
      </c>
      <c r="BG129" s="51">
        <f t="shared" si="122"/>
        <v>0</v>
      </c>
      <c r="BH129" s="50">
        <v>0</v>
      </c>
      <c r="BI129" s="4">
        <v>0</v>
      </c>
      <c r="BJ129" s="51">
        <v>0</v>
      </c>
      <c r="BK129" s="50">
        <v>0</v>
      </c>
      <c r="BL129" s="4">
        <v>0</v>
      </c>
      <c r="BM129" s="51">
        <v>0</v>
      </c>
      <c r="BN129" s="50">
        <v>0</v>
      </c>
      <c r="BO129" s="4">
        <v>0</v>
      </c>
      <c r="BP129" s="51">
        <v>0</v>
      </c>
      <c r="BQ129" s="50">
        <v>98.281610000000001</v>
      </c>
      <c r="BR129" s="4">
        <v>925.84</v>
      </c>
      <c r="BS129" s="51">
        <f t="shared" si="123"/>
        <v>9420.2770996527215</v>
      </c>
      <c r="BT129" s="50">
        <v>0</v>
      </c>
      <c r="BU129" s="4">
        <v>0</v>
      </c>
      <c r="BV129" s="51">
        <v>0</v>
      </c>
      <c r="BW129" s="50">
        <v>0</v>
      </c>
      <c r="BX129" s="4">
        <v>0</v>
      </c>
      <c r="BY129" s="51">
        <v>0</v>
      </c>
      <c r="BZ129" s="50">
        <v>1.0669999999999999</v>
      </c>
      <c r="CA129" s="4">
        <v>14.343999999999999</v>
      </c>
      <c r="CB129" s="51">
        <f>CA129/BZ129*1000</f>
        <v>13443.298969072164</v>
      </c>
      <c r="CC129" s="50">
        <v>0</v>
      </c>
      <c r="CD129" s="4">
        <v>0</v>
      </c>
      <c r="CE129" s="51">
        <v>0</v>
      </c>
      <c r="CF129" s="50">
        <v>0</v>
      </c>
      <c r="CG129" s="4">
        <v>0</v>
      </c>
      <c r="CH129" s="51">
        <v>0</v>
      </c>
      <c r="CI129" s="50">
        <v>0</v>
      </c>
      <c r="CJ129" s="4">
        <v>0</v>
      </c>
      <c r="CK129" s="51">
        <v>0</v>
      </c>
      <c r="CL129" s="50">
        <v>0</v>
      </c>
      <c r="CM129" s="4">
        <v>0</v>
      </c>
      <c r="CN129" s="51">
        <v>0</v>
      </c>
      <c r="CO129" s="50">
        <v>0</v>
      </c>
      <c r="CP129" s="4">
        <v>0</v>
      </c>
      <c r="CQ129" s="51">
        <v>0</v>
      </c>
      <c r="CR129" s="50">
        <v>0</v>
      </c>
      <c r="CS129" s="4">
        <v>0</v>
      </c>
      <c r="CT129" s="51">
        <v>0</v>
      </c>
      <c r="CU129" s="50">
        <v>0</v>
      </c>
      <c r="CV129" s="4">
        <v>0</v>
      </c>
      <c r="CW129" s="51">
        <v>0</v>
      </c>
      <c r="CX129" s="50">
        <v>1</v>
      </c>
      <c r="CY129" s="4">
        <v>14.242000000000001</v>
      </c>
      <c r="CZ129" s="51">
        <f t="shared" si="125"/>
        <v>14242</v>
      </c>
      <c r="DA129" s="50">
        <v>4808</v>
      </c>
      <c r="DB129" s="4">
        <v>28972.138999999999</v>
      </c>
      <c r="DC129" s="51">
        <f t="shared" si="126"/>
        <v>6025.8192595673872</v>
      </c>
      <c r="DD129" s="6">
        <f t="shared" si="127"/>
        <v>4924.34861</v>
      </c>
      <c r="DE129" s="14">
        <f t="shared" si="128"/>
        <v>30023.060999999998</v>
      </c>
    </row>
    <row r="130" spans="1:109" x14ac:dyDescent="0.25">
      <c r="A130" s="56">
        <v>2018</v>
      </c>
      <c r="B130" s="62" t="s">
        <v>12</v>
      </c>
      <c r="C130" s="50">
        <v>0</v>
      </c>
      <c r="D130" s="4">
        <v>0</v>
      </c>
      <c r="E130" s="51">
        <v>0</v>
      </c>
      <c r="F130" s="50">
        <v>0</v>
      </c>
      <c r="G130" s="4">
        <v>0</v>
      </c>
      <c r="H130" s="51">
        <v>0</v>
      </c>
      <c r="I130" s="50">
        <v>0</v>
      </c>
      <c r="J130" s="4">
        <v>0</v>
      </c>
      <c r="K130" s="51">
        <v>0</v>
      </c>
      <c r="L130" s="50">
        <v>0</v>
      </c>
      <c r="M130" s="4">
        <v>0</v>
      </c>
      <c r="N130" s="51">
        <v>0</v>
      </c>
      <c r="O130" s="50">
        <v>0</v>
      </c>
      <c r="P130" s="4">
        <v>0</v>
      </c>
      <c r="Q130" s="51">
        <v>0</v>
      </c>
      <c r="R130" s="50">
        <v>0</v>
      </c>
      <c r="S130" s="4">
        <v>0</v>
      </c>
      <c r="T130" s="51">
        <v>0</v>
      </c>
      <c r="U130" s="50">
        <v>0</v>
      </c>
      <c r="V130" s="4">
        <v>0</v>
      </c>
      <c r="W130" s="51">
        <v>0</v>
      </c>
      <c r="X130" s="50">
        <v>0</v>
      </c>
      <c r="Y130" s="4">
        <v>0</v>
      </c>
      <c r="Z130" s="51">
        <v>0</v>
      </c>
      <c r="AA130" s="50">
        <v>6.1829999999999998</v>
      </c>
      <c r="AB130" s="4">
        <v>102.73699999999999</v>
      </c>
      <c r="AC130" s="51">
        <f t="shared" ref="AC130" si="139">AB130/AA130*1000</f>
        <v>16616.043991589846</v>
      </c>
      <c r="AD130" s="50">
        <v>0</v>
      </c>
      <c r="AE130" s="4">
        <v>0</v>
      </c>
      <c r="AF130" s="51">
        <v>0</v>
      </c>
      <c r="AG130" s="50">
        <v>0</v>
      </c>
      <c r="AH130" s="4">
        <v>0</v>
      </c>
      <c r="AI130" s="51">
        <v>0</v>
      </c>
      <c r="AJ130" s="50">
        <v>0</v>
      </c>
      <c r="AK130" s="4">
        <v>0</v>
      </c>
      <c r="AL130" s="51">
        <v>0</v>
      </c>
      <c r="AM130" s="50">
        <v>0</v>
      </c>
      <c r="AN130" s="4">
        <v>0</v>
      </c>
      <c r="AO130" s="51">
        <v>0</v>
      </c>
      <c r="AP130" s="50">
        <v>0</v>
      </c>
      <c r="AQ130" s="4">
        <v>0</v>
      </c>
      <c r="AR130" s="51">
        <v>0</v>
      </c>
      <c r="AS130" s="50">
        <v>0</v>
      </c>
      <c r="AT130" s="4">
        <v>0</v>
      </c>
      <c r="AU130" s="51">
        <v>0</v>
      </c>
      <c r="AV130" s="50">
        <v>0</v>
      </c>
      <c r="AW130" s="4">
        <v>0</v>
      </c>
      <c r="AX130" s="51">
        <v>0</v>
      </c>
      <c r="AY130" s="50">
        <v>0</v>
      </c>
      <c r="AZ130" s="4">
        <v>0</v>
      </c>
      <c r="BA130" s="51">
        <v>0</v>
      </c>
      <c r="BB130" s="50">
        <v>0</v>
      </c>
      <c r="BC130" s="4">
        <v>0</v>
      </c>
      <c r="BD130" s="51">
        <v>0</v>
      </c>
      <c r="BE130" s="50">
        <v>0</v>
      </c>
      <c r="BF130" s="4">
        <v>0</v>
      </c>
      <c r="BG130" s="51">
        <f t="shared" si="122"/>
        <v>0</v>
      </c>
      <c r="BH130" s="50">
        <v>0</v>
      </c>
      <c r="BI130" s="4">
        <v>0</v>
      </c>
      <c r="BJ130" s="51">
        <v>0</v>
      </c>
      <c r="BK130" s="50">
        <v>2</v>
      </c>
      <c r="BL130" s="4">
        <v>25.602</v>
      </c>
      <c r="BM130" s="51">
        <f t="shared" si="131"/>
        <v>12801</v>
      </c>
      <c r="BN130" s="50">
        <v>0.112</v>
      </c>
      <c r="BO130" s="4">
        <v>1.9039999999999999</v>
      </c>
      <c r="BP130" s="51">
        <f t="shared" si="132"/>
        <v>17000</v>
      </c>
      <c r="BQ130" s="50">
        <v>69.2</v>
      </c>
      <c r="BR130" s="4">
        <v>678.54200000000003</v>
      </c>
      <c r="BS130" s="51">
        <f t="shared" si="123"/>
        <v>9805.5202312138717</v>
      </c>
      <c r="BT130" s="50">
        <v>0</v>
      </c>
      <c r="BU130" s="4">
        <v>0</v>
      </c>
      <c r="BV130" s="51">
        <v>0</v>
      </c>
      <c r="BW130" s="50">
        <v>0</v>
      </c>
      <c r="BX130" s="4">
        <v>0</v>
      </c>
      <c r="BY130" s="51">
        <v>0</v>
      </c>
      <c r="BZ130" s="50">
        <v>0</v>
      </c>
      <c r="CA130" s="4">
        <v>0</v>
      </c>
      <c r="CB130" s="51">
        <v>0</v>
      </c>
      <c r="CC130" s="50">
        <v>0</v>
      </c>
      <c r="CD130" s="4">
        <v>0</v>
      </c>
      <c r="CE130" s="51">
        <v>0</v>
      </c>
      <c r="CF130" s="50">
        <v>0</v>
      </c>
      <c r="CG130" s="4">
        <v>0</v>
      </c>
      <c r="CH130" s="51">
        <v>0</v>
      </c>
      <c r="CI130" s="50">
        <v>0</v>
      </c>
      <c r="CJ130" s="4">
        <v>0</v>
      </c>
      <c r="CK130" s="51">
        <v>0</v>
      </c>
      <c r="CL130" s="50">
        <v>0</v>
      </c>
      <c r="CM130" s="4">
        <v>0</v>
      </c>
      <c r="CN130" s="51">
        <v>0</v>
      </c>
      <c r="CO130" s="50">
        <v>0.01</v>
      </c>
      <c r="CP130" s="4">
        <v>0.17399999999999999</v>
      </c>
      <c r="CQ130" s="51">
        <f t="shared" si="124"/>
        <v>17400</v>
      </c>
      <c r="CR130" s="50">
        <v>0</v>
      </c>
      <c r="CS130" s="4">
        <v>0</v>
      </c>
      <c r="CT130" s="51">
        <v>0</v>
      </c>
      <c r="CU130" s="50">
        <v>0</v>
      </c>
      <c r="CV130" s="4">
        <v>0</v>
      </c>
      <c r="CW130" s="51">
        <v>0</v>
      </c>
      <c r="CX130" s="50">
        <v>1360</v>
      </c>
      <c r="CY130" s="4">
        <v>8677.5439999999999</v>
      </c>
      <c r="CZ130" s="51">
        <f t="shared" si="125"/>
        <v>6380.5470588235294</v>
      </c>
      <c r="DA130" s="50">
        <v>4558.8999999999996</v>
      </c>
      <c r="DB130" s="4">
        <v>27138.973999999998</v>
      </c>
      <c r="DC130" s="51">
        <f t="shared" si="126"/>
        <v>5952.9654083221831</v>
      </c>
      <c r="DD130" s="6">
        <f>SUM(DA130,CX130,CU130,CR130,CC130,BW130,BN130,BK130,BB130,AY130,AS130,AD130,U130,I130,F130,C130,BQ130+O130)+AV130+CI130+CO130+CL130+AM130+BZ130+AA130</f>
        <v>5996.4049999999997</v>
      </c>
      <c r="DE130" s="76">
        <f>SUM(DB130,CY130,CV130,CS130,CD130,BX130,BO130,BL130,BC130,AZ130,AT130,AE130,V130,J130,G130,D130,BR130+P130)+AW130+CJ130+CP130+CM130+AN130+CA130+AB130</f>
        <v>36625.476999999999</v>
      </c>
    </row>
    <row r="131" spans="1:109" x14ac:dyDescent="0.25">
      <c r="A131" s="56">
        <v>2018</v>
      </c>
      <c r="B131" s="62" t="s">
        <v>13</v>
      </c>
      <c r="C131" s="50">
        <v>0</v>
      </c>
      <c r="D131" s="4">
        <v>0</v>
      </c>
      <c r="E131" s="51">
        <v>0</v>
      </c>
      <c r="F131" s="50">
        <v>0</v>
      </c>
      <c r="G131" s="4">
        <v>0</v>
      </c>
      <c r="H131" s="51">
        <v>0</v>
      </c>
      <c r="I131" s="50">
        <v>0</v>
      </c>
      <c r="J131" s="4">
        <v>0</v>
      </c>
      <c r="K131" s="51">
        <v>0</v>
      </c>
      <c r="L131" s="50">
        <v>0</v>
      </c>
      <c r="M131" s="4">
        <v>0</v>
      </c>
      <c r="N131" s="51">
        <v>0</v>
      </c>
      <c r="O131" s="50">
        <v>0</v>
      </c>
      <c r="P131" s="4">
        <v>0</v>
      </c>
      <c r="Q131" s="51">
        <v>0</v>
      </c>
      <c r="R131" s="50">
        <v>0</v>
      </c>
      <c r="S131" s="4">
        <v>0</v>
      </c>
      <c r="T131" s="51">
        <v>0</v>
      </c>
      <c r="U131" s="50">
        <v>0</v>
      </c>
      <c r="V131" s="4">
        <v>0</v>
      </c>
      <c r="W131" s="51">
        <v>0</v>
      </c>
      <c r="X131" s="50">
        <v>0</v>
      </c>
      <c r="Y131" s="4">
        <v>0</v>
      </c>
      <c r="Z131" s="51">
        <v>0</v>
      </c>
      <c r="AA131" s="50">
        <v>0</v>
      </c>
      <c r="AB131" s="4">
        <v>0</v>
      </c>
      <c r="AC131" s="51">
        <v>0</v>
      </c>
      <c r="AD131" s="50">
        <v>0</v>
      </c>
      <c r="AE131" s="4">
        <v>0</v>
      </c>
      <c r="AF131" s="51">
        <v>0</v>
      </c>
      <c r="AG131" s="50">
        <v>0</v>
      </c>
      <c r="AH131" s="4">
        <v>0</v>
      </c>
      <c r="AI131" s="51">
        <v>0</v>
      </c>
      <c r="AJ131" s="50">
        <v>0</v>
      </c>
      <c r="AK131" s="4">
        <v>0</v>
      </c>
      <c r="AL131" s="51">
        <v>0</v>
      </c>
      <c r="AM131" s="50">
        <v>0</v>
      </c>
      <c r="AN131" s="4">
        <v>0</v>
      </c>
      <c r="AO131" s="51">
        <v>0</v>
      </c>
      <c r="AP131" s="50">
        <v>0</v>
      </c>
      <c r="AQ131" s="4">
        <v>0</v>
      </c>
      <c r="AR131" s="51">
        <v>0</v>
      </c>
      <c r="AS131" s="50">
        <v>0</v>
      </c>
      <c r="AT131" s="4">
        <v>0</v>
      </c>
      <c r="AU131" s="51">
        <v>0</v>
      </c>
      <c r="AV131" s="50">
        <v>0</v>
      </c>
      <c r="AW131" s="4">
        <v>0</v>
      </c>
      <c r="AX131" s="51">
        <v>0</v>
      </c>
      <c r="AY131" s="50">
        <v>0</v>
      </c>
      <c r="AZ131" s="4">
        <v>0</v>
      </c>
      <c r="BA131" s="51">
        <v>0</v>
      </c>
      <c r="BB131" s="50">
        <v>0</v>
      </c>
      <c r="BC131" s="4">
        <v>0</v>
      </c>
      <c r="BD131" s="51">
        <v>0</v>
      </c>
      <c r="BE131" s="50">
        <v>0</v>
      </c>
      <c r="BF131" s="4">
        <v>0</v>
      </c>
      <c r="BG131" s="51">
        <f t="shared" si="122"/>
        <v>0</v>
      </c>
      <c r="BH131" s="50">
        <v>0</v>
      </c>
      <c r="BI131" s="4">
        <v>0</v>
      </c>
      <c r="BJ131" s="51">
        <v>0</v>
      </c>
      <c r="BK131" s="50">
        <v>0</v>
      </c>
      <c r="BL131" s="4">
        <v>0</v>
      </c>
      <c r="BM131" s="51">
        <v>0</v>
      </c>
      <c r="BN131" s="50">
        <v>0</v>
      </c>
      <c r="BO131" s="4">
        <v>0</v>
      </c>
      <c r="BP131" s="51">
        <v>0</v>
      </c>
      <c r="BQ131" s="50">
        <v>34.3185</v>
      </c>
      <c r="BR131" s="4">
        <v>348.66800000000001</v>
      </c>
      <c r="BS131" s="51">
        <f t="shared" si="123"/>
        <v>10159.768055130615</v>
      </c>
      <c r="BT131" s="50">
        <v>0</v>
      </c>
      <c r="BU131" s="4">
        <v>0</v>
      </c>
      <c r="BV131" s="51">
        <v>0</v>
      </c>
      <c r="BW131" s="50">
        <v>0</v>
      </c>
      <c r="BX131" s="4">
        <v>0</v>
      </c>
      <c r="BY131" s="51">
        <v>0</v>
      </c>
      <c r="BZ131" s="50">
        <v>0</v>
      </c>
      <c r="CA131" s="4">
        <v>0</v>
      </c>
      <c r="CB131" s="51">
        <v>0</v>
      </c>
      <c r="CC131" s="50">
        <v>0</v>
      </c>
      <c r="CD131" s="4">
        <v>0</v>
      </c>
      <c r="CE131" s="51">
        <v>0</v>
      </c>
      <c r="CF131" s="50">
        <v>0</v>
      </c>
      <c r="CG131" s="4">
        <v>0</v>
      </c>
      <c r="CH131" s="51">
        <v>0</v>
      </c>
      <c r="CI131" s="50">
        <v>0</v>
      </c>
      <c r="CJ131" s="4">
        <v>0</v>
      </c>
      <c r="CK131" s="51">
        <v>0</v>
      </c>
      <c r="CL131" s="50">
        <v>0</v>
      </c>
      <c r="CM131" s="4">
        <v>0</v>
      </c>
      <c r="CN131" s="51">
        <v>0</v>
      </c>
      <c r="CO131" s="50">
        <v>0</v>
      </c>
      <c r="CP131" s="4">
        <v>0</v>
      </c>
      <c r="CQ131" s="51">
        <v>0</v>
      </c>
      <c r="CR131" s="50">
        <v>0</v>
      </c>
      <c r="CS131" s="4">
        <v>0</v>
      </c>
      <c r="CT131" s="51">
        <v>0</v>
      </c>
      <c r="CU131" s="50">
        <v>0</v>
      </c>
      <c r="CV131" s="4">
        <v>0</v>
      </c>
      <c r="CW131" s="51">
        <v>0</v>
      </c>
      <c r="CX131" s="50">
        <v>170</v>
      </c>
      <c r="CY131" s="4">
        <v>1113.835</v>
      </c>
      <c r="CZ131" s="51">
        <f t="shared" si="125"/>
        <v>6551.9705882352937</v>
      </c>
      <c r="DA131" s="50">
        <v>936.00295999999992</v>
      </c>
      <c r="DB131" s="4">
        <v>6963.4269999999997</v>
      </c>
      <c r="DC131" s="51">
        <f t="shared" si="126"/>
        <v>7439.5352339484061</v>
      </c>
      <c r="DD131" s="6">
        <f t="shared" ref="DD131:DD135" si="140">SUM(DA131,CX131,CU131,CR131,CC131,BW131,BN131,BK131,BB131,AY131,AS131,AD131,U131,I131,F131,C131,BQ131+O131)+AV131+CI131+CO131+CL131+AM131+BZ131+AA131</f>
        <v>1140.3214599999999</v>
      </c>
      <c r="DE131" s="14">
        <f t="shared" ref="DE131:DE135" si="141">SUM(DB131,CY131,CV131,CS131,CD131,BX131,BO131,BL131,BC131,AZ131,AT131,AE131,V131,J131,G131,D131,BR131+P131)+AW131+CJ131+CP131+CM131+AN131+CA131+AB131</f>
        <v>8425.93</v>
      </c>
    </row>
    <row r="132" spans="1:109" x14ac:dyDescent="0.25">
      <c r="A132" s="56">
        <v>2018</v>
      </c>
      <c r="B132" s="62" t="s">
        <v>14</v>
      </c>
      <c r="C132" s="50">
        <v>0.25</v>
      </c>
      <c r="D132" s="4">
        <v>4.0949999999999998</v>
      </c>
      <c r="E132" s="51">
        <f t="shared" ref="E132" si="142">D132/C132*1000</f>
        <v>16379.999999999998</v>
      </c>
      <c r="F132" s="50">
        <v>0</v>
      </c>
      <c r="G132" s="4">
        <v>0</v>
      </c>
      <c r="H132" s="51">
        <v>0</v>
      </c>
      <c r="I132" s="50">
        <v>0</v>
      </c>
      <c r="J132" s="4">
        <v>0</v>
      </c>
      <c r="K132" s="51">
        <v>0</v>
      </c>
      <c r="L132" s="50">
        <v>0</v>
      </c>
      <c r="M132" s="4">
        <v>0</v>
      </c>
      <c r="N132" s="51">
        <v>0</v>
      </c>
      <c r="O132" s="50">
        <v>0</v>
      </c>
      <c r="P132" s="4">
        <v>0</v>
      </c>
      <c r="Q132" s="51">
        <v>0</v>
      </c>
      <c r="R132" s="50">
        <v>0</v>
      </c>
      <c r="S132" s="4">
        <v>0</v>
      </c>
      <c r="T132" s="51">
        <v>0</v>
      </c>
      <c r="U132" s="50">
        <v>0</v>
      </c>
      <c r="V132" s="4">
        <v>0</v>
      </c>
      <c r="W132" s="51">
        <v>0</v>
      </c>
      <c r="X132" s="50">
        <v>0</v>
      </c>
      <c r="Y132" s="4">
        <v>0</v>
      </c>
      <c r="Z132" s="51">
        <v>0</v>
      </c>
      <c r="AA132" s="50">
        <v>0</v>
      </c>
      <c r="AB132" s="4">
        <v>0</v>
      </c>
      <c r="AC132" s="51">
        <v>0</v>
      </c>
      <c r="AD132" s="50">
        <v>0</v>
      </c>
      <c r="AE132" s="4">
        <v>0</v>
      </c>
      <c r="AF132" s="51">
        <v>0</v>
      </c>
      <c r="AG132" s="50">
        <v>0</v>
      </c>
      <c r="AH132" s="4">
        <v>0</v>
      </c>
      <c r="AI132" s="51">
        <v>0</v>
      </c>
      <c r="AJ132" s="50">
        <v>0</v>
      </c>
      <c r="AK132" s="4">
        <v>0</v>
      </c>
      <c r="AL132" s="51">
        <v>0</v>
      </c>
      <c r="AM132" s="50">
        <v>0</v>
      </c>
      <c r="AN132" s="4">
        <v>0</v>
      </c>
      <c r="AO132" s="51">
        <v>0</v>
      </c>
      <c r="AP132" s="50">
        <v>0</v>
      </c>
      <c r="AQ132" s="4">
        <v>0</v>
      </c>
      <c r="AR132" s="51">
        <v>0</v>
      </c>
      <c r="AS132" s="50">
        <v>0</v>
      </c>
      <c r="AT132" s="4">
        <v>0</v>
      </c>
      <c r="AU132" s="51">
        <v>0</v>
      </c>
      <c r="AV132" s="50">
        <v>0</v>
      </c>
      <c r="AW132" s="4">
        <v>0</v>
      </c>
      <c r="AX132" s="51">
        <v>0</v>
      </c>
      <c r="AY132" s="50">
        <v>0</v>
      </c>
      <c r="AZ132" s="4">
        <v>0</v>
      </c>
      <c r="BA132" s="51">
        <v>0</v>
      </c>
      <c r="BB132" s="50">
        <v>0</v>
      </c>
      <c r="BC132" s="4">
        <v>0</v>
      </c>
      <c r="BD132" s="51">
        <v>0</v>
      </c>
      <c r="BE132" s="50">
        <v>0</v>
      </c>
      <c r="BF132" s="4">
        <v>0</v>
      </c>
      <c r="BG132" s="51">
        <f t="shared" si="122"/>
        <v>0</v>
      </c>
      <c r="BH132" s="50">
        <v>0</v>
      </c>
      <c r="BI132" s="4">
        <v>0</v>
      </c>
      <c r="BJ132" s="51">
        <v>0</v>
      </c>
      <c r="BK132" s="50">
        <v>2</v>
      </c>
      <c r="BL132" s="4">
        <v>24.901</v>
      </c>
      <c r="BM132" s="51">
        <f t="shared" si="131"/>
        <v>12450.5</v>
      </c>
      <c r="BN132" s="50">
        <v>0.95</v>
      </c>
      <c r="BO132" s="4">
        <v>4.3099999999999996</v>
      </c>
      <c r="BP132" s="51">
        <f t="shared" si="132"/>
        <v>4536.8421052631575</v>
      </c>
      <c r="BQ132" s="50">
        <v>176.79275000000001</v>
      </c>
      <c r="BR132" s="4">
        <v>1828.202</v>
      </c>
      <c r="BS132" s="51">
        <f t="shared" si="123"/>
        <v>10340.933098218111</v>
      </c>
      <c r="BT132" s="50">
        <v>0</v>
      </c>
      <c r="BU132" s="4">
        <v>0</v>
      </c>
      <c r="BV132" s="51">
        <v>0</v>
      </c>
      <c r="BW132" s="50">
        <v>0</v>
      </c>
      <c r="BX132" s="4">
        <v>0</v>
      </c>
      <c r="BY132" s="51">
        <v>0</v>
      </c>
      <c r="BZ132" s="50">
        <v>0</v>
      </c>
      <c r="CA132" s="4">
        <v>0</v>
      </c>
      <c r="CB132" s="51">
        <v>0</v>
      </c>
      <c r="CC132" s="50">
        <v>0</v>
      </c>
      <c r="CD132" s="4">
        <v>0</v>
      </c>
      <c r="CE132" s="51">
        <v>0</v>
      </c>
      <c r="CF132" s="50">
        <v>0</v>
      </c>
      <c r="CG132" s="4">
        <v>0</v>
      </c>
      <c r="CH132" s="51">
        <v>0</v>
      </c>
      <c r="CI132" s="50">
        <v>0</v>
      </c>
      <c r="CJ132" s="4">
        <v>0</v>
      </c>
      <c r="CK132" s="51">
        <v>0</v>
      </c>
      <c r="CL132" s="50">
        <v>0</v>
      </c>
      <c r="CM132" s="4">
        <v>0</v>
      </c>
      <c r="CN132" s="51">
        <v>0</v>
      </c>
      <c r="CO132" s="50">
        <v>0</v>
      </c>
      <c r="CP132" s="4">
        <v>0</v>
      </c>
      <c r="CQ132" s="51">
        <v>0</v>
      </c>
      <c r="CR132" s="50">
        <v>0</v>
      </c>
      <c r="CS132" s="4">
        <v>0</v>
      </c>
      <c r="CT132" s="51">
        <v>0</v>
      </c>
      <c r="CU132" s="50">
        <v>0</v>
      </c>
      <c r="CV132" s="4">
        <v>0</v>
      </c>
      <c r="CW132" s="51">
        <v>0</v>
      </c>
      <c r="CX132" s="50">
        <v>2463.8000000000002</v>
      </c>
      <c r="CY132" s="4">
        <v>19993.893</v>
      </c>
      <c r="CZ132" s="51">
        <f t="shared" si="125"/>
        <v>8115.0633168276636</v>
      </c>
      <c r="DA132" s="50">
        <v>612</v>
      </c>
      <c r="DB132" s="4">
        <v>4743.9189999999999</v>
      </c>
      <c r="DC132" s="51">
        <f t="shared" si="126"/>
        <v>7751.501633986928</v>
      </c>
      <c r="DD132" s="6">
        <f t="shared" si="140"/>
        <v>3255.7927500000001</v>
      </c>
      <c r="DE132" s="14">
        <f t="shared" si="141"/>
        <v>26599.320000000003</v>
      </c>
    </row>
    <row r="133" spans="1:109" x14ac:dyDescent="0.25">
      <c r="A133" s="56">
        <v>2018</v>
      </c>
      <c r="B133" s="62" t="s">
        <v>15</v>
      </c>
      <c r="C133" s="50">
        <v>0</v>
      </c>
      <c r="D133" s="4">
        <v>0</v>
      </c>
      <c r="E133" s="51">
        <v>0</v>
      </c>
      <c r="F133" s="50">
        <v>0</v>
      </c>
      <c r="G133" s="4">
        <v>0</v>
      </c>
      <c r="H133" s="51">
        <v>0</v>
      </c>
      <c r="I133" s="50">
        <v>0</v>
      </c>
      <c r="J133" s="4">
        <v>0</v>
      </c>
      <c r="K133" s="51">
        <v>0</v>
      </c>
      <c r="L133" s="50">
        <v>0</v>
      </c>
      <c r="M133" s="4">
        <v>0</v>
      </c>
      <c r="N133" s="51">
        <v>0</v>
      </c>
      <c r="O133" s="50">
        <v>0</v>
      </c>
      <c r="P133" s="4">
        <v>0</v>
      </c>
      <c r="Q133" s="51">
        <v>0</v>
      </c>
      <c r="R133" s="50">
        <v>0</v>
      </c>
      <c r="S133" s="4">
        <v>0</v>
      </c>
      <c r="T133" s="51">
        <v>0</v>
      </c>
      <c r="U133" s="50">
        <v>0</v>
      </c>
      <c r="V133" s="4">
        <v>0</v>
      </c>
      <c r="W133" s="51">
        <v>0</v>
      </c>
      <c r="X133" s="50">
        <v>0</v>
      </c>
      <c r="Y133" s="4">
        <v>0</v>
      </c>
      <c r="Z133" s="51">
        <v>0</v>
      </c>
      <c r="AA133" s="50">
        <v>0</v>
      </c>
      <c r="AB133" s="4">
        <v>0</v>
      </c>
      <c r="AC133" s="51">
        <v>0</v>
      </c>
      <c r="AD133" s="50">
        <v>0</v>
      </c>
      <c r="AE133" s="4">
        <v>0</v>
      </c>
      <c r="AF133" s="51">
        <v>0</v>
      </c>
      <c r="AG133" s="50">
        <v>0</v>
      </c>
      <c r="AH133" s="4">
        <v>0</v>
      </c>
      <c r="AI133" s="51">
        <v>0</v>
      </c>
      <c r="AJ133" s="50">
        <v>0</v>
      </c>
      <c r="AK133" s="4">
        <v>0</v>
      </c>
      <c r="AL133" s="51">
        <v>0</v>
      </c>
      <c r="AM133" s="50">
        <v>4.4999999999999997E-3</v>
      </c>
      <c r="AN133" s="4">
        <v>0.11799999999999999</v>
      </c>
      <c r="AO133" s="51">
        <f t="shared" si="136"/>
        <v>26222.222222222223</v>
      </c>
      <c r="AP133" s="50">
        <v>0</v>
      </c>
      <c r="AQ133" s="4">
        <v>0</v>
      </c>
      <c r="AR133" s="51">
        <v>0</v>
      </c>
      <c r="AS133" s="50">
        <v>0</v>
      </c>
      <c r="AT133" s="4">
        <v>0</v>
      </c>
      <c r="AU133" s="51">
        <v>0</v>
      </c>
      <c r="AV133" s="50">
        <v>0.01</v>
      </c>
      <c r="AW133" s="4">
        <v>1.7999999999999999E-2</v>
      </c>
      <c r="AX133" s="51">
        <f t="shared" ref="AX133" si="143">AW133/AV133*1000</f>
        <v>1799.9999999999998</v>
      </c>
      <c r="AY133" s="50">
        <v>0</v>
      </c>
      <c r="AZ133" s="4">
        <v>0</v>
      </c>
      <c r="BA133" s="51">
        <v>0</v>
      </c>
      <c r="BB133" s="50">
        <v>0</v>
      </c>
      <c r="BC133" s="4">
        <v>0</v>
      </c>
      <c r="BD133" s="51">
        <v>0</v>
      </c>
      <c r="BE133" s="50">
        <v>0</v>
      </c>
      <c r="BF133" s="4">
        <v>0</v>
      </c>
      <c r="BG133" s="51">
        <f t="shared" si="122"/>
        <v>0</v>
      </c>
      <c r="BH133" s="50">
        <v>0</v>
      </c>
      <c r="BI133" s="4">
        <v>0</v>
      </c>
      <c r="BJ133" s="51">
        <v>0</v>
      </c>
      <c r="BK133" s="50">
        <v>0</v>
      </c>
      <c r="BL133" s="4">
        <v>0</v>
      </c>
      <c r="BM133" s="51">
        <v>0</v>
      </c>
      <c r="BN133" s="50">
        <v>0</v>
      </c>
      <c r="BO133" s="4">
        <v>0</v>
      </c>
      <c r="BP133" s="51">
        <v>0</v>
      </c>
      <c r="BQ133" s="50">
        <v>136</v>
      </c>
      <c r="BR133" s="4">
        <v>1425.28</v>
      </c>
      <c r="BS133" s="51">
        <f t="shared" si="123"/>
        <v>10480</v>
      </c>
      <c r="BT133" s="50">
        <v>0</v>
      </c>
      <c r="BU133" s="4">
        <v>0</v>
      </c>
      <c r="BV133" s="51">
        <v>0</v>
      </c>
      <c r="BW133" s="50">
        <v>0</v>
      </c>
      <c r="BX133" s="4">
        <v>0</v>
      </c>
      <c r="BY133" s="51">
        <v>0</v>
      </c>
      <c r="BZ133" s="50">
        <v>0</v>
      </c>
      <c r="CA133" s="4">
        <v>0</v>
      </c>
      <c r="CB133" s="51">
        <v>0</v>
      </c>
      <c r="CC133" s="50">
        <v>0</v>
      </c>
      <c r="CD133" s="4">
        <v>0</v>
      </c>
      <c r="CE133" s="51">
        <v>0</v>
      </c>
      <c r="CF133" s="50">
        <v>0</v>
      </c>
      <c r="CG133" s="4">
        <v>0</v>
      </c>
      <c r="CH133" s="51">
        <v>0</v>
      </c>
      <c r="CI133" s="50">
        <v>0</v>
      </c>
      <c r="CJ133" s="4">
        <v>0</v>
      </c>
      <c r="CK133" s="51">
        <v>0</v>
      </c>
      <c r="CL133" s="50">
        <v>0</v>
      </c>
      <c r="CM133" s="4">
        <v>0</v>
      </c>
      <c r="CN133" s="51">
        <v>0</v>
      </c>
      <c r="CO133" s="50">
        <v>25</v>
      </c>
      <c r="CP133" s="4">
        <v>223.31200000000001</v>
      </c>
      <c r="CQ133" s="51">
        <f t="shared" si="124"/>
        <v>8932.48</v>
      </c>
      <c r="CR133" s="50">
        <v>0</v>
      </c>
      <c r="CS133" s="4">
        <v>0</v>
      </c>
      <c r="CT133" s="51">
        <v>0</v>
      </c>
      <c r="CU133" s="50">
        <v>0</v>
      </c>
      <c r="CV133" s="4">
        <v>0</v>
      </c>
      <c r="CW133" s="51">
        <v>0</v>
      </c>
      <c r="CX133" s="50">
        <v>2680</v>
      </c>
      <c r="CY133" s="4">
        <v>18557.075000000001</v>
      </c>
      <c r="CZ133" s="51">
        <f t="shared" si="125"/>
        <v>6924.2817164179105</v>
      </c>
      <c r="DA133" s="50">
        <v>200</v>
      </c>
      <c r="DB133" s="4">
        <v>1683.675</v>
      </c>
      <c r="DC133" s="51">
        <f t="shared" si="126"/>
        <v>8418.375</v>
      </c>
      <c r="DD133" s="6">
        <f t="shared" si="140"/>
        <v>3041.0145000000002</v>
      </c>
      <c r="DE133" s="14">
        <f t="shared" si="141"/>
        <v>21889.477999999999</v>
      </c>
    </row>
    <row r="134" spans="1:109" x14ac:dyDescent="0.25">
      <c r="A134" s="56">
        <v>2018</v>
      </c>
      <c r="B134" s="62" t="s">
        <v>16</v>
      </c>
      <c r="C134" s="50">
        <v>0</v>
      </c>
      <c r="D134" s="4">
        <v>0</v>
      </c>
      <c r="E134" s="51">
        <v>0</v>
      </c>
      <c r="F134" s="50">
        <v>0</v>
      </c>
      <c r="G134" s="4">
        <v>0</v>
      </c>
      <c r="H134" s="51">
        <v>0</v>
      </c>
      <c r="I134" s="50">
        <v>0</v>
      </c>
      <c r="J134" s="4">
        <v>0</v>
      </c>
      <c r="K134" s="51">
        <v>0</v>
      </c>
      <c r="L134" s="50">
        <v>0</v>
      </c>
      <c r="M134" s="4">
        <v>0</v>
      </c>
      <c r="N134" s="51">
        <v>0</v>
      </c>
      <c r="O134" s="50">
        <v>0</v>
      </c>
      <c r="P134" s="4">
        <v>0</v>
      </c>
      <c r="Q134" s="51">
        <v>0</v>
      </c>
      <c r="R134" s="50">
        <v>0</v>
      </c>
      <c r="S134" s="4">
        <v>0</v>
      </c>
      <c r="T134" s="51">
        <v>0</v>
      </c>
      <c r="U134" s="50">
        <v>0</v>
      </c>
      <c r="V134" s="4">
        <v>0</v>
      </c>
      <c r="W134" s="51">
        <v>0</v>
      </c>
      <c r="X134" s="50">
        <v>0</v>
      </c>
      <c r="Y134" s="4">
        <v>0</v>
      </c>
      <c r="Z134" s="51">
        <v>0</v>
      </c>
      <c r="AA134" s="50">
        <v>0</v>
      </c>
      <c r="AB134" s="4">
        <v>0</v>
      </c>
      <c r="AC134" s="51">
        <v>0</v>
      </c>
      <c r="AD134" s="50">
        <v>0</v>
      </c>
      <c r="AE134" s="4">
        <v>0</v>
      </c>
      <c r="AF134" s="51">
        <v>0</v>
      </c>
      <c r="AG134" s="50">
        <v>0</v>
      </c>
      <c r="AH134" s="4">
        <v>0</v>
      </c>
      <c r="AI134" s="51">
        <v>0</v>
      </c>
      <c r="AJ134" s="50">
        <v>0</v>
      </c>
      <c r="AK134" s="4">
        <v>0</v>
      </c>
      <c r="AL134" s="51">
        <v>0</v>
      </c>
      <c r="AM134" s="50">
        <v>0</v>
      </c>
      <c r="AN134" s="4">
        <v>0</v>
      </c>
      <c r="AO134" s="51">
        <v>0</v>
      </c>
      <c r="AP134" s="50">
        <v>0</v>
      </c>
      <c r="AQ134" s="4">
        <v>0</v>
      </c>
      <c r="AR134" s="51">
        <v>0</v>
      </c>
      <c r="AS134" s="50">
        <v>0</v>
      </c>
      <c r="AT134" s="4">
        <v>0</v>
      </c>
      <c r="AU134" s="51">
        <v>0</v>
      </c>
      <c r="AV134" s="50">
        <v>0</v>
      </c>
      <c r="AW134" s="4">
        <v>0</v>
      </c>
      <c r="AX134" s="51">
        <v>0</v>
      </c>
      <c r="AY134" s="50">
        <v>0</v>
      </c>
      <c r="AZ134" s="4">
        <v>0</v>
      </c>
      <c r="BA134" s="51">
        <v>0</v>
      </c>
      <c r="BB134" s="50">
        <v>0</v>
      </c>
      <c r="BC134" s="4">
        <v>0</v>
      </c>
      <c r="BD134" s="51">
        <v>0</v>
      </c>
      <c r="BE134" s="50">
        <v>0</v>
      </c>
      <c r="BF134" s="4">
        <v>0</v>
      </c>
      <c r="BG134" s="51">
        <f t="shared" si="122"/>
        <v>0</v>
      </c>
      <c r="BH134" s="50">
        <v>0</v>
      </c>
      <c r="BI134" s="4">
        <v>0</v>
      </c>
      <c r="BJ134" s="51">
        <v>0</v>
      </c>
      <c r="BK134" s="50">
        <v>2</v>
      </c>
      <c r="BL134" s="4">
        <v>23.146000000000001</v>
      </c>
      <c r="BM134" s="51">
        <f t="shared" si="131"/>
        <v>11573</v>
      </c>
      <c r="BN134" s="50">
        <v>0</v>
      </c>
      <c r="BO134" s="4">
        <v>0</v>
      </c>
      <c r="BP134" s="51">
        <v>0</v>
      </c>
      <c r="BQ134" s="50">
        <v>68</v>
      </c>
      <c r="BR134" s="4">
        <v>688.5</v>
      </c>
      <c r="BS134" s="51">
        <f t="shared" si="123"/>
        <v>10125</v>
      </c>
      <c r="BT134" s="50">
        <v>0</v>
      </c>
      <c r="BU134" s="4">
        <v>0</v>
      </c>
      <c r="BV134" s="51">
        <v>0</v>
      </c>
      <c r="BW134" s="50">
        <v>0</v>
      </c>
      <c r="BX134" s="4">
        <v>0</v>
      </c>
      <c r="BY134" s="51">
        <v>0</v>
      </c>
      <c r="BZ134" s="50">
        <v>0</v>
      </c>
      <c r="CA134" s="4">
        <v>0</v>
      </c>
      <c r="CB134" s="51">
        <v>0</v>
      </c>
      <c r="CC134" s="50">
        <v>0</v>
      </c>
      <c r="CD134" s="4">
        <v>0</v>
      </c>
      <c r="CE134" s="51">
        <v>0</v>
      </c>
      <c r="CF134" s="50">
        <v>0</v>
      </c>
      <c r="CG134" s="4">
        <v>0</v>
      </c>
      <c r="CH134" s="51">
        <v>0</v>
      </c>
      <c r="CI134" s="50">
        <v>0</v>
      </c>
      <c r="CJ134" s="4">
        <v>0</v>
      </c>
      <c r="CK134" s="51">
        <v>0</v>
      </c>
      <c r="CL134" s="50">
        <v>0</v>
      </c>
      <c r="CM134" s="4">
        <v>0</v>
      </c>
      <c r="CN134" s="51">
        <v>0</v>
      </c>
      <c r="CO134" s="50">
        <v>0</v>
      </c>
      <c r="CP134" s="4">
        <v>0</v>
      </c>
      <c r="CQ134" s="51">
        <v>0</v>
      </c>
      <c r="CR134" s="50">
        <v>0</v>
      </c>
      <c r="CS134" s="4">
        <v>0</v>
      </c>
      <c r="CT134" s="51">
        <v>0</v>
      </c>
      <c r="CU134" s="50">
        <v>0</v>
      </c>
      <c r="CV134" s="4">
        <v>0</v>
      </c>
      <c r="CW134" s="51">
        <v>0</v>
      </c>
      <c r="CX134" s="50">
        <v>140</v>
      </c>
      <c r="CY134" s="4">
        <v>1201.452</v>
      </c>
      <c r="CZ134" s="51">
        <f t="shared" si="125"/>
        <v>8581.7999999999993</v>
      </c>
      <c r="DA134" s="50">
        <v>0</v>
      </c>
      <c r="DB134" s="4">
        <v>0</v>
      </c>
      <c r="DC134" s="51">
        <v>0</v>
      </c>
      <c r="DD134" s="6">
        <f t="shared" si="140"/>
        <v>210</v>
      </c>
      <c r="DE134" s="14">
        <f t="shared" si="141"/>
        <v>1913.098</v>
      </c>
    </row>
    <row r="135" spans="1:109" ht="15.75" thickBot="1" x14ac:dyDescent="0.3">
      <c r="A135" s="73"/>
      <c r="B135" s="74" t="s">
        <v>17</v>
      </c>
      <c r="C135" s="65">
        <f>SUM(C123:C134)</f>
        <v>0.25</v>
      </c>
      <c r="D135" s="38">
        <f>SUM(D123:D134)</f>
        <v>4.0949999999999998</v>
      </c>
      <c r="E135" s="66"/>
      <c r="F135" s="65">
        <f>SUM(F123:F134)</f>
        <v>0</v>
      </c>
      <c r="G135" s="38">
        <f>SUM(G123:G134)</f>
        <v>0</v>
      </c>
      <c r="H135" s="66"/>
      <c r="I135" s="65">
        <f>SUM(I123:I134)</f>
        <v>0</v>
      </c>
      <c r="J135" s="38">
        <f>SUM(J123:J134)</f>
        <v>0</v>
      </c>
      <c r="K135" s="66"/>
      <c r="L135" s="65">
        <f>SUM(L123:L134)</f>
        <v>1.2999999999999999E-2</v>
      </c>
      <c r="M135" s="38">
        <f>SUM(M123:M134)</f>
        <v>3.89</v>
      </c>
      <c r="N135" s="66"/>
      <c r="O135" s="65">
        <f>SUM(O123:O134)</f>
        <v>1.2999999999999999E-2</v>
      </c>
      <c r="P135" s="38">
        <f>SUM(P123:P134)</f>
        <v>3.89</v>
      </c>
      <c r="Q135" s="66"/>
      <c r="R135" s="65">
        <f>SUM(R123:R134)</f>
        <v>0</v>
      </c>
      <c r="S135" s="38">
        <f>SUM(S123:S134)</f>
        <v>0</v>
      </c>
      <c r="T135" s="66"/>
      <c r="U135" s="65">
        <f>SUM(U123:U134)</f>
        <v>38500</v>
      </c>
      <c r="V135" s="38">
        <f>SUM(V123:V134)</f>
        <v>187369.99000000002</v>
      </c>
      <c r="W135" s="66"/>
      <c r="X135" s="65">
        <f>SUM(X123:X134)</f>
        <v>0</v>
      </c>
      <c r="Y135" s="38">
        <f>SUM(Y123:Y134)</f>
        <v>0</v>
      </c>
      <c r="Z135" s="66"/>
      <c r="AA135" s="65">
        <f>SUM(AA123:AA134)</f>
        <v>6.1829999999999998</v>
      </c>
      <c r="AB135" s="38">
        <f>SUM(AB123:AB134)</f>
        <v>102.73699999999999</v>
      </c>
      <c r="AC135" s="66"/>
      <c r="AD135" s="65">
        <f>SUM(AD123:AD134)</f>
        <v>16</v>
      </c>
      <c r="AE135" s="38">
        <f>SUM(AE123:AE134)</f>
        <v>96.495999999999995</v>
      </c>
      <c r="AF135" s="66"/>
      <c r="AG135" s="65">
        <f>SUM(AG123:AG134)</f>
        <v>0</v>
      </c>
      <c r="AH135" s="38">
        <f>SUM(AH123:AH134)</f>
        <v>0</v>
      </c>
      <c r="AI135" s="66"/>
      <c r="AJ135" s="65">
        <f>SUM(AJ123:AJ134)</f>
        <v>0</v>
      </c>
      <c r="AK135" s="38">
        <f>SUM(AK123:AK134)</f>
        <v>0</v>
      </c>
      <c r="AL135" s="66"/>
      <c r="AM135" s="65">
        <f>SUM(AM123:AM134)</f>
        <v>8.5000000000000006E-3</v>
      </c>
      <c r="AN135" s="38">
        <f>SUM(AN123:AN134)</f>
        <v>0.51800000000000002</v>
      </c>
      <c r="AO135" s="66"/>
      <c r="AP135" s="65">
        <f>SUM(AP123:AP134)</f>
        <v>0</v>
      </c>
      <c r="AQ135" s="38">
        <f>SUM(AQ123:AQ134)</f>
        <v>0</v>
      </c>
      <c r="AR135" s="66"/>
      <c r="AS135" s="65">
        <f>SUM(AS123:AS134)</f>
        <v>0</v>
      </c>
      <c r="AT135" s="38">
        <f>SUM(AT123:AT134)</f>
        <v>0</v>
      </c>
      <c r="AU135" s="66"/>
      <c r="AV135" s="65">
        <f>SUM(AV123:AV134)</f>
        <v>0.01</v>
      </c>
      <c r="AW135" s="38">
        <f>SUM(AW123:AW134)</f>
        <v>1.7999999999999999E-2</v>
      </c>
      <c r="AX135" s="66"/>
      <c r="AY135" s="65">
        <f>SUM(AY123:AY134)</f>
        <v>0</v>
      </c>
      <c r="AZ135" s="38">
        <f>SUM(AZ123:AZ134)</f>
        <v>0</v>
      </c>
      <c r="BA135" s="66"/>
      <c r="BB135" s="65">
        <f>SUM(BB123:BB134)</f>
        <v>1.9750000000000001</v>
      </c>
      <c r="BC135" s="38">
        <f>SUM(BC123:BC134)</f>
        <v>38.619999999999997</v>
      </c>
      <c r="BD135" s="66"/>
      <c r="BE135" s="65">
        <f t="shared" ref="BE135:BF135" si="144">SUM(BE123:BE134)</f>
        <v>0</v>
      </c>
      <c r="BF135" s="38">
        <f t="shared" si="144"/>
        <v>0</v>
      </c>
      <c r="BG135" s="66"/>
      <c r="BH135" s="65">
        <f>SUM(BH123:BH134)</f>
        <v>0</v>
      </c>
      <c r="BI135" s="38">
        <f>SUM(BI123:BI134)</f>
        <v>0</v>
      </c>
      <c r="BJ135" s="66"/>
      <c r="BK135" s="65">
        <f>SUM(BK123:BK134)</f>
        <v>13.58</v>
      </c>
      <c r="BL135" s="38">
        <f>SUM(BL123:BL134)</f>
        <v>129.559</v>
      </c>
      <c r="BM135" s="66"/>
      <c r="BN135" s="65">
        <f>SUM(BN123:BN134)</f>
        <v>5.7009999999999996</v>
      </c>
      <c r="BO135" s="38">
        <f>SUM(BO123:BO134)</f>
        <v>54.224000000000004</v>
      </c>
      <c r="BP135" s="66"/>
      <c r="BQ135" s="65">
        <f>SUM(BQ123:BQ134)</f>
        <v>725.35267999999996</v>
      </c>
      <c r="BR135" s="38">
        <f>SUM(BR123:BR134)</f>
        <v>7149.1539999999995</v>
      </c>
      <c r="BS135" s="66"/>
      <c r="BT135" s="65">
        <f>SUM(BT123:BT134)</f>
        <v>0.96599999999999997</v>
      </c>
      <c r="BU135" s="38">
        <f>SUM(BU123:BU134)</f>
        <v>12.92</v>
      </c>
      <c r="BV135" s="66"/>
      <c r="BW135" s="65">
        <f>SUM(BW123:BW134)</f>
        <v>0</v>
      </c>
      <c r="BX135" s="38">
        <f>SUM(BX123:BX134)</f>
        <v>0</v>
      </c>
      <c r="BY135" s="66"/>
      <c r="BZ135" s="65">
        <f>SUM(BZ123:BZ134)</f>
        <v>1.0669999999999999</v>
      </c>
      <c r="CA135" s="38">
        <f>SUM(CA123:CA134)</f>
        <v>14.343999999999999</v>
      </c>
      <c r="CB135" s="66"/>
      <c r="CC135" s="65">
        <f>SUM(CC123:CC134)</f>
        <v>0</v>
      </c>
      <c r="CD135" s="38">
        <f>SUM(CD123:CD134)</f>
        <v>0</v>
      </c>
      <c r="CE135" s="66"/>
      <c r="CF135" s="65">
        <v>0</v>
      </c>
      <c r="CG135" s="38">
        <v>0</v>
      </c>
      <c r="CH135" s="66"/>
      <c r="CI135" s="65">
        <f>SUM(CI123:CI134)</f>
        <v>2</v>
      </c>
      <c r="CJ135" s="38">
        <f>SUM(CJ123:CJ134)</f>
        <v>25.404</v>
      </c>
      <c r="CK135" s="66"/>
      <c r="CL135" s="65">
        <f>SUM(CL123:CL134)</f>
        <v>0</v>
      </c>
      <c r="CM135" s="38">
        <f>SUM(CM123:CM134)</f>
        <v>0</v>
      </c>
      <c r="CN135" s="66"/>
      <c r="CO135" s="65">
        <f>SUM(CO123:CO134)</f>
        <v>59.034999999999997</v>
      </c>
      <c r="CP135" s="38">
        <f>SUM(CP123:CP134)</f>
        <v>451.346</v>
      </c>
      <c r="CQ135" s="66"/>
      <c r="CR135" s="65">
        <f>SUM(CR123:CR134)</f>
        <v>0</v>
      </c>
      <c r="CS135" s="38">
        <f>SUM(CS123:CS134)</f>
        <v>0</v>
      </c>
      <c r="CT135" s="66"/>
      <c r="CU135" s="65">
        <f>SUM(CU123:CU134)</f>
        <v>0</v>
      </c>
      <c r="CV135" s="38">
        <f>SUM(CV123:CV134)</f>
        <v>0</v>
      </c>
      <c r="CW135" s="66"/>
      <c r="CX135" s="65">
        <f>SUM(CX123:CX134)</f>
        <v>9016.8610000000008</v>
      </c>
      <c r="CY135" s="38">
        <f>SUM(CY123:CY134)</f>
        <v>61153.88</v>
      </c>
      <c r="CZ135" s="66"/>
      <c r="DA135" s="65">
        <f>SUM(DA123:DA134)</f>
        <v>16827.8717</v>
      </c>
      <c r="DB135" s="38">
        <f>SUM(DB123:DB134)</f>
        <v>106275.52099999999</v>
      </c>
      <c r="DC135" s="66"/>
      <c r="DD135" s="39">
        <f t="shared" si="140"/>
        <v>65175.907880000013</v>
      </c>
      <c r="DE135" s="75">
        <f t="shared" si="141"/>
        <v>362869.79599999997</v>
      </c>
    </row>
    <row r="136" spans="1:109" x14ac:dyDescent="0.25">
      <c r="A136" s="56">
        <v>2019</v>
      </c>
      <c r="B136" s="61" t="s">
        <v>5</v>
      </c>
      <c r="C136" s="50">
        <v>0</v>
      </c>
      <c r="D136" s="4">
        <v>0</v>
      </c>
      <c r="E136" s="51">
        <v>0</v>
      </c>
      <c r="F136" s="50">
        <v>0</v>
      </c>
      <c r="G136" s="4">
        <v>0</v>
      </c>
      <c r="H136" s="51">
        <v>0</v>
      </c>
      <c r="I136" s="50">
        <v>0</v>
      </c>
      <c r="J136" s="4">
        <v>0</v>
      </c>
      <c r="K136" s="51">
        <v>0</v>
      </c>
      <c r="L136" s="50">
        <v>0</v>
      </c>
      <c r="M136" s="4">
        <v>0</v>
      </c>
      <c r="N136" s="51">
        <v>0</v>
      </c>
      <c r="O136" s="50">
        <v>0</v>
      </c>
      <c r="P136" s="4">
        <v>0</v>
      </c>
      <c r="Q136" s="51">
        <v>0</v>
      </c>
      <c r="R136" s="50">
        <v>0</v>
      </c>
      <c r="S136" s="4">
        <v>0</v>
      </c>
      <c r="T136" s="51">
        <v>0</v>
      </c>
      <c r="U136" s="50">
        <v>0</v>
      </c>
      <c r="V136" s="4">
        <v>0</v>
      </c>
      <c r="W136" s="51">
        <v>0</v>
      </c>
      <c r="X136" s="50">
        <v>2.5000000000000001E-3</v>
      </c>
      <c r="Y136" s="4">
        <v>0.5</v>
      </c>
      <c r="Z136" s="51">
        <f t="shared" ref="Z136:Z140" si="145">Y136/X136*1000</f>
        <v>200000</v>
      </c>
      <c r="AA136" s="50">
        <v>0</v>
      </c>
      <c r="AB136" s="4">
        <v>0</v>
      </c>
      <c r="AC136" s="51">
        <v>0</v>
      </c>
      <c r="AD136" s="50">
        <v>0</v>
      </c>
      <c r="AE136" s="4">
        <v>0</v>
      </c>
      <c r="AF136" s="51">
        <v>0</v>
      </c>
      <c r="AG136" s="50">
        <v>0</v>
      </c>
      <c r="AH136" s="4">
        <v>0</v>
      </c>
      <c r="AI136" s="51">
        <v>0</v>
      </c>
      <c r="AJ136" s="50">
        <v>0</v>
      </c>
      <c r="AK136" s="4">
        <v>0</v>
      </c>
      <c r="AL136" s="51">
        <v>0</v>
      </c>
      <c r="AM136" s="50">
        <v>0</v>
      </c>
      <c r="AN136" s="4">
        <v>0</v>
      </c>
      <c r="AO136" s="51">
        <v>0</v>
      </c>
      <c r="AP136" s="50">
        <v>0</v>
      </c>
      <c r="AQ136" s="4">
        <v>0</v>
      </c>
      <c r="AR136" s="51">
        <v>0</v>
      </c>
      <c r="AS136" s="50">
        <v>0</v>
      </c>
      <c r="AT136" s="4">
        <v>0</v>
      </c>
      <c r="AU136" s="51">
        <v>0</v>
      </c>
      <c r="AV136" s="50">
        <v>0</v>
      </c>
      <c r="AW136" s="4">
        <v>0</v>
      </c>
      <c r="AX136" s="51">
        <v>0</v>
      </c>
      <c r="AY136" s="50">
        <v>0</v>
      </c>
      <c r="AZ136" s="4">
        <v>0</v>
      </c>
      <c r="BA136" s="51">
        <v>0</v>
      </c>
      <c r="BB136" s="50">
        <v>0</v>
      </c>
      <c r="BC136" s="4">
        <v>0</v>
      </c>
      <c r="BD136" s="51">
        <v>0</v>
      </c>
      <c r="BE136" s="50">
        <v>0</v>
      </c>
      <c r="BF136" s="4">
        <v>0</v>
      </c>
      <c r="BG136" s="51">
        <f t="shared" ref="BG136:BG147" si="146">IF(BE136=0,0,BF136/BE136*1000)</f>
        <v>0</v>
      </c>
      <c r="BH136" s="50">
        <v>0.1</v>
      </c>
      <c r="BI136" s="4">
        <v>11.090999999999999</v>
      </c>
      <c r="BJ136" s="51">
        <f t="shared" ref="BJ136" si="147">BI136/BH136*1000</f>
        <v>110909.99999999999</v>
      </c>
      <c r="BK136" s="50">
        <v>1</v>
      </c>
      <c r="BL136" s="4">
        <v>11.526</v>
      </c>
      <c r="BM136" s="51">
        <f t="shared" ref="BM136:BM141" si="148">BL136/BK136*1000</f>
        <v>11526</v>
      </c>
      <c r="BN136" s="50">
        <v>5</v>
      </c>
      <c r="BO136" s="4">
        <v>51.99</v>
      </c>
      <c r="BP136" s="51">
        <f t="shared" ref="BP136:BP141" si="149">BO136/BN136*1000</f>
        <v>10398</v>
      </c>
      <c r="BQ136" s="50">
        <v>70</v>
      </c>
      <c r="BR136" s="4">
        <v>710.5</v>
      </c>
      <c r="BS136" s="51">
        <f t="shared" ref="BS136:BS147" si="150">BR136/BQ136*1000</f>
        <v>10150</v>
      </c>
      <c r="BT136" s="50">
        <v>0</v>
      </c>
      <c r="BU136" s="4">
        <v>0</v>
      </c>
      <c r="BV136" s="51">
        <v>0</v>
      </c>
      <c r="BW136" s="50">
        <v>0</v>
      </c>
      <c r="BX136" s="4">
        <v>0</v>
      </c>
      <c r="BY136" s="51">
        <v>0</v>
      </c>
      <c r="BZ136" s="50">
        <v>0</v>
      </c>
      <c r="CA136" s="4">
        <v>0</v>
      </c>
      <c r="CB136" s="51">
        <v>0</v>
      </c>
      <c r="CC136" s="50">
        <v>0</v>
      </c>
      <c r="CD136" s="4">
        <v>0</v>
      </c>
      <c r="CE136" s="51">
        <v>0</v>
      </c>
      <c r="CF136" s="50">
        <v>0</v>
      </c>
      <c r="CG136" s="4">
        <v>0</v>
      </c>
      <c r="CH136" s="51">
        <v>0</v>
      </c>
      <c r="CI136" s="50">
        <v>0</v>
      </c>
      <c r="CJ136" s="4">
        <v>0</v>
      </c>
      <c r="CK136" s="51">
        <v>0</v>
      </c>
      <c r="CL136" s="50">
        <v>0</v>
      </c>
      <c r="CM136" s="4">
        <v>0</v>
      </c>
      <c r="CN136" s="51">
        <v>0</v>
      </c>
      <c r="CO136" s="50">
        <v>0</v>
      </c>
      <c r="CP136" s="4">
        <v>0</v>
      </c>
      <c r="CQ136" s="51">
        <v>0</v>
      </c>
      <c r="CR136" s="50">
        <v>0</v>
      </c>
      <c r="CS136" s="4">
        <v>0</v>
      </c>
      <c r="CT136" s="51">
        <v>0</v>
      </c>
      <c r="CU136" s="50">
        <v>0</v>
      </c>
      <c r="CV136" s="4">
        <v>0</v>
      </c>
      <c r="CW136" s="51">
        <v>0</v>
      </c>
      <c r="CX136" s="50">
        <v>512</v>
      </c>
      <c r="CY136" s="4">
        <v>3577.0030000000002</v>
      </c>
      <c r="CZ136" s="51">
        <f t="shared" ref="CZ136:CZ147" si="151">CY136/CX136*1000</f>
        <v>6986.333984375</v>
      </c>
      <c r="DA136" s="50">
        <v>36</v>
      </c>
      <c r="DB136" s="4">
        <v>368.70400000000001</v>
      </c>
      <c r="DC136" s="51">
        <f t="shared" ref="DC136:DC147" si="152">DB136/DA136*1000</f>
        <v>10241.777777777777</v>
      </c>
      <c r="DD136" s="6">
        <f t="shared" ref="DD136:DD144" si="153">SUM(DA136,CX136,CU136,CR136,CC136,BW136,BN136,BK136,BB136,AY136,AS136,AD136,U136,I136,F136,C136,BQ136+O136)+AV136+CI136+CO136+CL136+AM136+BZ136+AA136+BH136+X136+R136+L136+AP136+AJ136+AG136</f>
        <v>624.10250000000008</v>
      </c>
      <c r="DE136" s="14">
        <f t="shared" ref="DE136:DE144" si="154">SUM(DB136,CY136,CV136,CS136,CD136,BX136,BO136,BL136,BC136,AZ136,AT136,AE136,V136,J136,G136,D136,BR136+P136)+AW136+CJ136+CP136+CM136+AN136+CA136+AB136+BI136+Y136+S136+M136+AQ136+AK136+AH136</f>
        <v>4731.3140000000003</v>
      </c>
    </row>
    <row r="137" spans="1:109" x14ac:dyDescent="0.25">
      <c r="A137" s="56">
        <v>2019</v>
      </c>
      <c r="B137" s="62" t="s">
        <v>6</v>
      </c>
      <c r="C137" s="50">
        <v>0</v>
      </c>
      <c r="D137" s="4">
        <v>0</v>
      </c>
      <c r="E137" s="51">
        <v>0</v>
      </c>
      <c r="F137" s="50">
        <v>0</v>
      </c>
      <c r="G137" s="4">
        <v>0</v>
      </c>
      <c r="H137" s="51">
        <v>0</v>
      </c>
      <c r="I137" s="50">
        <v>0</v>
      </c>
      <c r="J137" s="4">
        <v>0</v>
      </c>
      <c r="K137" s="51">
        <v>0</v>
      </c>
      <c r="L137" s="50">
        <v>0</v>
      </c>
      <c r="M137" s="4">
        <v>0</v>
      </c>
      <c r="N137" s="51">
        <v>0</v>
      </c>
      <c r="O137" s="50">
        <v>0</v>
      </c>
      <c r="P137" s="4">
        <v>0</v>
      </c>
      <c r="Q137" s="51">
        <v>0</v>
      </c>
      <c r="R137" s="50">
        <v>0</v>
      </c>
      <c r="S137" s="4">
        <v>0</v>
      </c>
      <c r="T137" s="51">
        <v>0</v>
      </c>
      <c r="U137" s="50">
        <v>0</v>
      </c>
      <c r="V137" s="4">
        <v>0</v>
      </c>
      <c r="W137" s="51">
        <v>0</v>
      </c>
      <c r="X137" s="50">
        <v>0</v>
      </c>
      <c r="Y137" s="4">
        <v>0</v>
      </c>
      <c r="Z137" s="51">
        <v>0</v>
      </c>
      <c r="AA137" s="50">
        <v>0</v>
      </c>
      <c r="AB137" s="4">
        <v>0</v>
      </c>
      <c r="AC137" s="51">
        <v>0</v>
      </c>
      <c r="AD137" s="50">
        <v>1</v>
      </c>
      <c r="AE137" s="4">
        <v>7.2110000000000003</v>
      </c>
      <c r="AF137" s="51">
        <f t="shared" ref="AF137:AF145" si="155">AE137/AD137*1000</f>
        <v>7211</v>
      </c>
      <c r="AG137" s="50">
        <v>0</v>
      </c>
      <c r="AH137" s="4">
        <v>0</v>
      </c>
      <c r="AI137" s="51">
        <v>0</v>
      </c>
      <c r="AJ137" s="50">
        <v>0</v>
      </c>
      <c r="AK137" s="4">
        <v>0</v>
      </c>
      <c r="AL137" s="51">
        <v>0</v>
      </c>
      <c r="AM137" s="50">
        <v>0</v>
      </c>
      <c r="AN137" s="4">
        <v>0</v>
      </c>
      <c r="AO137" s="51">
        <v>0</v>
      </c>
      <c r="AP137" s="50">
        <v>0</v>
      </c>
      <c r="AQ137" s="4">
        <v>0</v>
      </c>
      <c r="AR137" s="51">
        <v>0</v>
      </c>
      <c r="AS137" s="50">
        <v>0</v>
      </c>
      <c r="AT137" s="4">
        <v>0</v>
      </c>
      <c r="AU137" s="51">
        <v>0</v>
      </c>
      <c r="AV137" s="50">
        <v>0</v>
      </c>
      <c r="AW137" s="4">
        <v>0</v>
      </c>
      <c r="AX137" s="51">
        <v>0</v>
      </c>
      <c r="AY137" s="50">
        <v>0</v>
      </c>
      <c r="AZ137" s="4">
        <v>0</v>
      </c>
      <c r="BA137" s="51">
        <v>0</v>
      </c>
      <c r="BB137" s="50">
        <v>0</v>
      </c>
      <c r="BC137" s="4">
        <v>0</v>
      </c>
      <c r="BD137" s="51">
        <v>0</v>
      </c>
      <c r="BE137" s="50">
        <v>0</v>
      </c>
      <c r="BF137" s="4">
        <v>0</v>
      </c>
      <c r="BG137" s="51">
        <f t="shared" si="146"/>
        <v>0</v>
      </c>
      <c r="BH137" s="50">
        <v>0</v>
      </c>
      <c r="BI137" s="4">
        <v>0</v>
      </c>
      <c r="BJ137" s="51">
        <v>0</v>
      </c>
      <c r="BK137" s="50">
        <v>3</v>
      </c>
      <c r="BL137" s="4">
        <v>35.701999999999998</v>
      </c>
      <c r="BM137" s="51">
        <f t="shared" si="148"/>
        <v>11900.666666666666</v>
      </c>
      <c r="BN137" s="50">
        <v>0</v>
      </c>
      <c r="BO137" s="4">
        <v>0</v>
      </c>
      <c r="BP137" s="51">
        <v>0</v>
      </c>
      <c r="BQ137" s="50">
        <v>136</v>
      </c>
      <c r="BR137" s="4">
        <v>1369.7239999999999</v>
      </c>
      <c r="BS137" s="51">
        <f t="shared" si="150"/>
        <v>10071.5</v>
      </c>
      <c r="BT137" s="50">
        <v>0</v>
      </c>
      <c r="BU137" s="4">
        <v>0</v>
      </c>
      <c r="BV137" s="51">
        <v>0</v>
      </c>
      <c r="BW137" s="50">
        <v>0</v>
      </c>
      <c r="BX137" s="4">
        <v>0</v>
      </c>
      <c r="BY137" s="51">
        <v>0</v>
      </c>
      <c r="BZ137" s="50">
        <v>0</v>
      </c>
      <c r="CA137" s="4">
        <v>0</v>
      </c>
      <c r="CB137" s="51">
        <v>0</v>
      </c>
      <c r="CC137" s="50">
        <v>0</v>
      </c>
      <c r="CD137" s="4">
        <v>0</v>
      </c>
      <c r="CE137" s="51">
        <v>0</v>
      </c>
      <c r="CF137" s="50">
        <v>0</v>
      </c>
      <c r="CG137" s="4">
        <v>0</v>
      </c>
      <c r="CH137" s="51">
        <v>0</v>
      </c>
      <c r="CI137" s="50">
        <v>0</v>
      </c>
      <c r="CJ137" s="4">
        <v>0</v>
      </c>
      <c r="CK137" s="51">
        <v>0</v>
      </c>
      <c r="CL137" s="50">
        <v>0</v>
      </c>
      <c r="CM137" s="4">
        <v>0</v>
      </c>
      <c r="CN137" s="51">
        <v>0</v>
      </c>
      <c r="CO137" s="50">
        <v>0</v>
      </c>
      <c r="CP137" s="4">
        <v>0</v>
      </c>
      <c r="CQ137" s="51">
        <v>0</v>
      </c>
      <c r="CR137" s="50">
        <v>0</v>
      </c>
      <c r="CS137" s="4">
        <v>0</v>
      </c>
      <c r="CT137" s="51">
        <v>0</v>
      </c>
      <c r="CU137" s="50">
        <v>0</v>
      </c>
      <c r="CV137" s="4">
        <v>0</v>
      </c>
      <c r="CW137" s="51">
        <v>0</v>
      </c>
      <c r="CX137" s="50">
        <v>513</v>
      </c>
      <c r="CY137" s="4">
        <v>3635.4319999999998</v>
      </c>
      <c r="CZ137" s="51">
        <f t="shared" si="151"/>
        <v>7086.6120857699798</v>
      </c>
      <c r="DA137" s="50">
        <v>0</v>
      </c>
      <c r="DB137" s="4">
        <v>0</v>
      </c>
      <c r="DC137" s="51">
        <v>0</v>
      </c>
      <c r="DD137" s="6">
        <f t="shared" si="153"/>
        <v>653</v>
      </c>
      <c r="DE137" s="14">
        <f t="shared" si="154"/>
        <v>5048.0689999999995</v>
      </c>
    </row>
    <row r="138" spans="1:109" x14ac:dyDescent="0.25">
      <c r="A138" s="56">
        <v>2019</v>
      </c>
      <c r="B138" s="62" t="s">
        <v>7</v>
      </c>
      <c r="C138" s="50">
        <v>0</v>
      </c>
      <c r="D138" s="4">
        <v>0</v>
      </c>
      <c r="E138" s="51">
        <v>0</v>
      </c>
      <c r="F138" s="50">
        <v>0</v>
      </c>
      <c r="G138" s="4">
        <v>0</v>
      </c>
      <c r="H138" s="51">
        <v>0</v>
      </c>
      <c r="I138" s="50">
        <v>0</v>
      </c>
      <c r="J138" s="4">
        <v>0</v>
      </c>
      <c r="K138" s="51">
        <v>0</v>
      </c>
      <c r="L138" s="50">
        <v>0</v>
      </c>
      <c r="M138" s="4">
        <v>0</v>
      </c>
      <c r="N138" s="51">
        <v>0</v>
      </c>
      <c r="O138" s="50">
        <v>0</v>
      </c>
      <c r="P138" s="4">
        <v>0</v>
      </c>
      <c r="Q138" s="51">
        <v>0</v>
      </c>
      <c r="R138" s="50">
        <v>7.0000000000000001E-3</v>
      </c>
      <c r="S138" s="4">
        <v>2.2789999999999999</v>
      </c>
      <c r="T138" s="51">
        <f t="shared" ref="T138" si="156">S138/R138*1000</f>
        <v>325571.42857142858</v>
      </c>
      <c r="U138" s="50">
        <v>0</v>
      </c>
      <c r="V138" s="4">
        <v>0</v>
      </c>
      <c r="W138" s="51">
        <v>0</v>
      </c>
      <c r="X138" s="50">
        <v>3.0000000000000001E-3</v>
      </c>
      <c r="Y138" s="4">
        <v>0.9</v>
      </c>
      <c r="Z138" s="51">
        <f t="shared" si="145"/>
        <v>300000</v>
      </c>
      <c r="AA138" s="50">
        <v>0</v>
      </c>
      <c r="AB138" s="4">
        <v>0</v>
      </c>
      <c r="AC138" s="51">
        <v>0</v>
      </c>
      <c r="AD138" s="50">
        <v>0</v>
      </c>
      <c r="AE138" s="4">
        <v>0</v>
      </c>
      <c r="AF138" s="51">
        <v>0</v>
      </c>
      <c r="AG138" s="50">
        <v>0</v>
      </c>
      <c r="AH138" s="4">
        <v>0</v>
      </c>
      <c r="AI138" s="51">
        <v>0</v>
      </c>
      <c r="AJ138" s="50">
        <v>0</v>
      </c>
      <c r="AK138" s="4">
        <v>0</v>
      </c>
      <c r="AL138" s="51">
        <v>0</v>
      </c>
      <c r="AM138" s="50">
        <v>0</v>
      </c>
      <c r="AN138" s="4">
        <v>0</v>
      </c>
      <c r="AO138" s="51">
        <v>0</v>
      </c>
      <c r="AP138" s="50">
        <v>0</v>
      </c>
      <c r="AQ138" s="4">
        <v>0</v>
      </c>
      <c r="AR138" s="51">
        <v>0</v>
      </c>
      <c r="AS138" s="50">
        <v>0</v>
      </c>
      <c r="AT138" s="4">
        <v>0</v>
      </c>
      <c r="AU138" s="51">
        <v>0</v>
      </c>
      <c r="AV138" s="50">
        <v>0</v>
      </c>
      <c r="AW138" s="4">
        <v>0</v>
      </c>
      <c r="AX138" s="51">
        <v>0</v>
      </c>
      <c r="AY138" s="50">
        <v>0</v>
      </c>
      <c r="AZ138" s="4">
        <v>0</v>
      </c>
      <c r="BA138" s="51">
        <v>0</v>
      </c>
      <c r="BB138" s="50">
        <v>0</v>
      </c>
      <c r="BC138" s="4">
        <v>0</v>
      </c>
      <c r="BD138" s="51">
        <v>0</v>
      </c>
      <c r="BE138" s="50">
        <v>0</v>
      </c>
      <c r="BF138" s="4">
        <v>0</v>
      </c>
      <c r="BG138" s="51">
        <f t="shared" si="146"/>
        <v>0</v>
      </c>
      <c r="BH138" s="50">
        <v>0</v>
      </c>
      <c r="BI138" s="4">
        <v>0</v>
      </c>
      <c r="BJ138" s="51">
        <v>0</v>
      </c>
      <c r="BK138" s="50">
        <v>1</v>
      </c>
      <c r="BL138" s="4">
        <v>11.759</v>
      </c>
      <c r="BM138" s="51">
        <f t="shared" si="148"/>
        <v>11759</v>
      </c>
      <c r="BN138" s="50">
        <v>0</v>
      </c>
      <c r="BO138" s="4">
        <v>0</v>
      </c>
      <c r="BP138" s="51">
        <v>0</v>
      </c>
      <c r="BQ138" s="50">
        <v>69.38937</v>
      </c>
      <c r="BR138" s="4">
        <v>694.76599999999996</v>
      </c>
      <c r="BS138" s="51">
        <f t="shared" si="150"/>
        <v>10012.571089779312</v>
      </c>
      <c r="BT138" s="50">
        <v>0</v>
      </c>
      <c r="BU138" s="4">
        <v>0</v>
      </c>
      <c r="BV138" s="51">
        <v>0</v>
      </c>
      <c r="BW138" s="50">
        <v>0</v>
      </c>
      <c r="BX138" s="4">
        <v>0</v>
      </c>
      <c r="BY138" s="51">
        <v>0</v>
      </c>
      <c r="BZ138" s="50">
        <v>0</v>
      </c>
      <c r="CA138" s="4">
        <v>0</v>
      </c>
      <c r="CB138" s="51">
        <v>0</v>
      </c>
      <c r="CC138" s="50">
        <v>0</v>
      </c>
      <c r="CD138" s="4">
        <v>0</v>
      </c>
      <c r="CE138" s="51">
        <v>0</v>
      </c>
      <c r="CF138" s="50">
        <v>0</v>
      </c>
      <c r="CG138" s="4">
        <v>0</v>
      </c>
      <c r="CH138" s="51">
        <v>0</v>
      </c>
      <c r="CI138" s="50">
        <v>0</v>
      </c>
      <c r="CJ138" s="4">
        <v>0</v>
      </c>
      <c r="CK138" s="51">
        <v>0</v>
      </c>
      <c r="CL138" s="50">
        <v>0</v>
      </c>
      <c r="CM138" s="4">
        <v>0</v>
      </c>
      <c r="CN138" s="51">
        <v>0</v>
      </c>
      <c r="CO138" s="50">
        <v>0</v>
      </c>
      <c r="CP138" s="4">
        <v>0</v>
      </c>
      <c r="CQ138" s="51">
        <v>0</v>
      </c>
      <c r="CR138" s="50">
        <v>0</v>
      </c>
      <c r="CS138" s="4">
        <v>0</v>
      </c>
      <c r="CT138" s="51">
        <v>0</v>
      </c>
      <c r="CU138" s="50">
        <v>0</v>
      </c>
      <c r="CV138" s="4">
        <v>0</v>
      </c>
      <c r="CW138" s="51">
        <v>0</v>
      </c>
      <c r="CX138" s="50">
        <v>140.26</v>
      </c>
      <c r="CY138" s="4">
        <v>1017.995</v>
      </c>
      <c r="CZ138" s="51">
        <f t="shared" si="151"/>
        <v>7257.9138742335663</v>
      </c>
      <c r="DA138" s="50">
        <v>0</v>
      </c>
      <c r="DB138" s="4">
        <v>0</v>
      </c>
      <c r="DC138" s="51">
        <v>0</v>
      </c>
      <c r="DD138" s="6">
        <f t="shared" si="153"/>
        <v>210.65936999999997</v>
      </c>
      <c r="DE138" s="14">
        <f t="shared" si="154"/>
        <v>1727.6990000000001</v>
      </c>
    </row>
    <row r="139" spans="1:109" x14ac:dyDescent="0.25">
      <c r="A139" s="56">
        <v>2019</v>
      </c>
      <c r="B139" s="62" t="s">
        <v>8</v>
      </c>
      <c r="C139" s="50">
        <v>0</v>
      </c>
      <c r="D139" s="4">
        <v>0</v>
      </c>
      <c r="E139" s="51">
        <v>0</v>
      </c>
      <c r="F139" s="50">
        <v>0</v>
      </c>
      <c r="G139" s="4">
        <v>0</v>
      </c>
      <c r="H139" s="51">
        <v>0</v>
      </c>
      <c r="I139" s="50">
        <v>0</v>
      </c>
      <c r="J139" s="4">
        <v>0</v>
      </c>
      <c r="K139" s="51">
        <v>0</v>
      </c>
      <c r="L139" s="50">
        <v>0</v>
      </c>
      <c r="M139" s="4">
        <v>0</v>
      </c>
      <c r="N139" s="51">
        <v>0</v>
      </c>
      <c r="O139" s="50">
        <v>0</v>
      </c>
      <c r="P139" s="4">
        <v>0</v>
      </c>
      <c r="Q139" s="51">
        <v>0</v>
      </c>
      <c r="R139" s="50">
        <v>0</v>
      </c>
      <c r="S139" s="4">
        <v>0</v>
      </c>
      <c r="T139" s="51">
        <v>0</v>
      </c>
      <c r="U139" s="50">
        <v>0</v>
      </c>
      <c r="V139" s="4">
        <v>0</v>
      </c>
      <c r="W139" s="51">
        <v>0</v>
      </c>
      <c r="X139" s="50">
        <v>2E-3</v>
      </c>
      <c r="Y139" s="4">
        <v>0.3</v>
      </c>
      <c r="Z139" s="51">
        <f t="shared" si="145"/>
        <v>150000</v>
      </c>
      <c r="AA139" s="50">
        <v>0</v>
      </c>
      <c r="AB139" s="4">
        <v>0</v>
      </c>
      <c r="AC139" s="51">
        <v>0</v>
      </c>
      <c r="AD139" s="50">
        <v>0</v>
      </c>
      <c r="AE139" s="4">
        <v>0</v>
      </c>
      <c r="AF139" s="51">
        <v>0</v>
      </c>
      <c r="AG139" s="50">
        <v>0</v>
      </c>
      <c r="AH139" s="4">
        <v>0</v>
      </c>
      <c r="AI139" s="51">
        <v>0</v>
      </c>
      <c r="AJ139" s="50">
        <v>0</v>
      </c>
      <c r="AK139" s="4">
        <v>0</v>
      </c>
      <c r="AL139" s="51">
        <v>0</v>
      </c>
      <c r="AM139" s="50">
        <v>1.2999999999999999E-2</v>
      </c>
      <c r="AN139" s="4">
        <v>0.7</v>
      </c>
      <c r="AO139" s="51">
        <f t="shared" ref="AO139" si="157">AN139/AM139*1000</f>
        <v>53846.153846153844</v>
      </c>
      <c r="AP139" s="50">
        <v>0</v>
      </c>
      <c r="AQ139" s="4">
        <v>0</v>
      </c>
      <c r="AR139" s="51">
        <v>0</v>
      </c>
      <c r="AS139" s="50">
        <v>0</v>
      </c>
      <c r="AT139" s="4">
        <v>0</v>
      </c>
      <c r="AU139" s="51">
        <v>0</v>
      </c>
      <c r="AV139" s="50">
        <v>0</v>
      </c>
      <c r="AW139" s="4">
        <v>0</v>
      </c>
      <c r="AX139" s="51">
        <v>0</v>
      </c>
      <c r="AY139" s="50">
        <v>0</v>
      </c>
      <c r="AZ139" s="4">
        <v>0</v>
      </c>
      <c r="BA139" s="51">
        <v>0</v>
      </c>
      <c r="BB139" s="50">
        <v>0</v>
      </c>
      <c r="BC139" s="4">
        <v>0</v>
      </c>
      <c r="BD139" s="51">
        <v>0</v>
      </c>
      <c r="BE139" s="50">
        <v>0</v>
      </c>
      <c r="BF139" s="4">
        <v>0</v>
      </c>
      <c r="BG139" s="51">
        <f t="shared" si="146"/>
        <v>0</v>
      </c>
      <c r="BH139" s="50">
        <v>0</v>
      </c>
      <c r="BI139" s="4">
        <v>0</v>
      </c>
      <c r="BJ139" s="51">
        <v>0</v>
      </c>
      <c r="BK139" s="50">
        <v>2</v>
      </c>
      <c r="BL139" s="4">
        <v>26.600999999999999</v>
      </c>
      <c r="BM139" s="51">
        <f t="shared" si="148"/>
        <v>13300.5</v>
      </c>
      <c r="BN139" s="50">
        <v>0</v>
      </c>
      <c r="BO139" s="4">
        <v>0</v>
      </c>
      <c r="BP139" s="51">
        <v>0</v>
      </c>
      <c r="BQ139" s="50">
        <v>3.1</v>
      </c>
      <c r="BR139" s="4">
        <v>29.064</v>
      </c>
      <c r="BS139" s="51">
        <f t="shared" si="150"/>
        <v>9375.4838709677424</v>
      </c>
      <c r="BT139" s="50">
        <v>0</v>
      </c>
      <c r="BU139" s="4">
        <v>0</v>
      </c>
      <c r="BV139" s="51">
        <v>0</v>
      </c>
      <c r="BW139" s="50">
        <v>0</v>
      </c>
      <c r="BX139" s="4">
        <v>0</v>
      </c>
      <c r="BY139" s="51">
        <v>0</v>
      </c>
      <c r="BZ139" s="50">
        <v>0</v>
      </c>
      <c r="CA139" s="4">
        <v>0</v>
      </c>
      <c r="CB139" s="51">
        <v>0</v>
      </c>
      <c r="CC139" s="50">
        <v>0</v>
      </c>
      <c r="CD139" s="4">
        <v>0</v>
      </c>
      <c r="CE139" s="51">
        <v>0</v>
      </c>
      <c r="CF139" s="50">
        <v>0</v>
      </c>
      <c r="CG139" s="4">
        <v>0</v>
      </c>
      <c r="CH139" s="51">
        <v>0</v>
      </c>
      <c r="CI139" s="50">
        <v>0</v>
      </c>
      <c r="CJ139" s="4">
        <v>0</v>
      </c>
      <c r="CK139" s="51">
        <v>0</v>
      </c>
      <c r="CL139" s="50">
        <v>0</v>
      </c>
      <c r="CM139" s="4">
        <v>0</v>
      </c>
      <c r="CN139" s="51">
        <v>0</v>
      </c>
      <c r="CO139" s="50">
        <v>0</v>
      </c>
      <c r="CP139" s="4">
        <v>0</v>
      </c>
      <c r="CQ139" s="51">
        <v>0</v>
      </c>
      <c r="CR139" s="50">
        <v>0</v>
      </c>
      <c r="CS139" s="4">
        <v>0</v>
      </c>
      <c r="CT139" s="51">
        <v>0</v>
      </c>
      <c r="CU139" s="50">
        <v>0</v>
      </c>
      <c r="CV139" s="4">
        <v>0</v>
      </c>
      <c r="CW139" s="51">
        <v>0</v>
      </c>
      <c r="CX139" s="50">
        <v>327.60000000000002</v>
      </c>
      <c r="CY139" s="4">
        <v>2520.8209999999999</v>
      </c>
      <c r="CZ139" s="51">
        <f t="shared" si="151"/>
        <v>7694.8137973137964</v>
      </c>
      <c r="DA139" s="50">
        <v>34</v>
      </c>
      <c r="DB139" s="4">
        <v>279.79599999999999</v>
      </c>
      <c r="DC139" s="51">
        <f t="shared" si="152"/>
        <v>8229.2941176470576</v>
      </c>
      <c r="DD139" s="6">
        <f t="shared" si="153"/>
        <v>366.71500000000003</v>
      </c>
      <c r="DE139" s="14">
        <f t="shared" si="154"/>
        <v>2857.2819999999997</v>
      </c>
    </row>
    <row r="140" spans="1:109" x14ac:dyDescent="0.25">
      <c r="A140" s="56">
        <v>2019</v>
      </c>
      <c r="B140" s="62" t="s">
        <v>9</v>
      </c>
      <c r="C140" s="50">
        <v>0</v>
      </c>
      <c r="D140" s="4">
        <v>0</v>
      </c>
      <c r="E140" s="51">
        <v>0</v>
      </c>
      <c r="F140" s="50">
        <v>0</v>
      </c>
      <c r="G140" s="4">
        <v>0</v>
      </c>
      <c r="H140" s="51">
        <v>0</v>
      </c>
      <c r="I140" s="50">
        <v>0</v>
      </c>
      <c r="J140" s="4">
        <v>0</v>
      </c>
      <c r="K140" s="51">
        <v>0</v>
      </c>
      <c r="L140" s="50">
        <v>1.5E-3</v>
      </c>
      <c r="M140" s="4">
        <v>0.8</v>
      </c>
      <c r="N140" s="51">
        <f t="shared" ref="N140" si="158">M140/L140*1000</f>
        <v>533333.33333333337</v>
      </c>
      <c r="O140" s="50">
        <v>0</v>
      </c>
      <c r="P140" s="4">
        <v>0</v>
      </c>
      <c r="Q140" s="51">
        <v>0</v>
      </c>
      <c r="R140" s="50">
        <v>0</v>
      </c>
      <c r="S140" s="4">
        <v>0</v>
      </c>
      <c r="T140" s="51">
        <v>0</v>
      </c>
      <c r="U140" s="50">
        <v>0</v>
      </c>
      <c r="V140" s="4">
        <v>0</v>
      </c>
      <c r="W140" s="51">
        <v>0</v>
      </c>
      <c r="X140" s="50">
        <v>3.5000000000000001E-3</v>
      </c>
      <c r="Y140" s="4">
        <v>0.6</v>
      </c>
      <c r="Z140" s="51">
        <f t="shared" si="145"/>
        <v>171428.57142857142</v>
      </c>
      <c r="AA140" s="50">
        <v>0</v>
      </c>
      <c r="AB140" s="4">
        <v>0</v>
      </c>
      <c r="AC140" s="51">
        <v>0</v>
      </c>
      <c r="AD140" s="50">
        <v>0</v>
      </c>
      <c r="AE140" s="4">
        <v>0</v>
      </c>
      <c r="AF140" s="51">
        <v>0</v>
      </c>
      <c r="AG140" s="50">
        <v>0</v>
      </c>
      <c r="AH140" s="4">
        <v>0</v>
      </c>
      <c r="AI140" s="51">
        <v>0</v>
      </c>
      <c r="AJ140" s="50">
        <v>0</v>
      </c>
      <c r="AK140" s="4">
        <v>0</v>
      </c>
      <c r="AL140" s="51">
        <v>0</v>
      </c>
      <c r="AM140" s="50">
        <v>0</v>
      </c>
      <c r="AN140" s="4">
        <v>0</v>
      </c>
      <c r="AO140" s="51">
        <v>0</v>
      </c>
      <c r="AP140" s="50">
        <v>0</v>
      </c>
      <c r="AQ140" s="4">
        <v>0</v>
      </c>
      <c r="AR140" s="51">
        <v>0</v>
      </c>
      <c r="AS140" s="50">
        <v>0</v>
      </c>
      <c r="AT140" s="4">
        <v>0</v>
      </c>
      <c r="AU140" s="51">
        <v>0</v>
      </c>
      <c r="AV140" s="50">
        <v>0</v>
      </c>
      <c r="AW140" s="4">
        <v>0</v>
      </c>
      <c r="AX140" s="51">
        <v>0</v>
      </c>
      <c r="AY140" s="50">
        <v>0</v>
      </c>
      <c r="AZ140" s="4">
        <v>0</v>
      </c>
      <c r="BA140" s="51">
        <v>0</v>
      </c>
      <c r="BB140" s="50">
        <v>0</v>
      </c>
      <c r="BC140" s="4">
        <v>0</v>
      </c>
      <c r="BD140" s="51">
        <v>0</v>
      </c>
      <c r="BE140" s="50">
        <v>0</v>
      </c>
      <c r="BF140" s="4">
        <v>0</v>
      </c>
      <c r="BG140" s="51">
        <f t="shared" si="146"/>
        <v>0</v>
      </c>
      <c r="BH140" s="50">
        <v>0</v>
      </c>
      <c r="BI140" s="4">
        <v>0</v>
      </c>
      <c r="BJ140" s="51">
        <v>0</v>
      </c>
      <c r="BK140" s="50">
        <v>0</v>
      </c>
      <c r="BL140" s="4">
        <v>0</v>
      </c>
      <c r="BM140" s="51">
        <v>0</v>
      </c>
      <c r="BN140" s="50">
        <v>0</v>
      </c>
      <c r="BO140" s="4">
        <v>0</v>
      </c>
      <c r="BP140" s="51">
        <v>0</v>
      </c>
      <c r="BQ140" s="50">
        <v>46</v>
      </c>
      <c r="BR140" s="4">
        <v>475.964</v>
      </c>
      <c r="BS140" s="51">
        <f t="shared" si="150"/>
        <v>10347.04347826087</v>
      </c>
      <c r="BT140" s="50">
        <v>0</v>
      </c>
      <c r="BU140" s="4">
        <v>0</v>
      </c>
      <c r="BV140" s="51">
        <v>0</v>
      </c>
      <c r="BW140" s="50">
        <v>0</v>
      </c>
      <c r="BX140" s="4">
        <v>0</v>
      </c>
      <c r="BY140" s="51">
        <v>0</v>
      </c>
      <c r="BZ140" s="50">
        <v>0</v>
      </c>
      <c r="CA140" s="4">
        <v>0</v>
      </c>
      <c r="CB140" s="51">
        <v>0</v>
      </c>
      <c r="CC140" s="50">
        <v>0</v>
      </c>
      <c r="CD140" s="4">
        <v>0</v>
      </c>
      <c r="CE140" s="51">
        <v>0</v>
      </c>
      <c r="CF140" s="50">
        <v>0</v>
      </c>
      <c r="CG140" s="4">
        <v>0</v>
      </c>
      <c r="CH140" s="51">
        <v>0</v>
      </c>
      <c r="CI140" s="50">
        <v>0</v>
      </c>
      <c r="CJ140" s="4">
        <v>0</v>
      </c>
      <c r="CK140" s="51">
        <v>0</v>
      </c>
      <c r="CL140" s="50">
        <v>0</v>
      </c>
      <c r="CM140" s="4">
        <v>0</v>
      </c>
      <c r="CN140" s="51">
        <v>0</v>
      </c>
      <c r="CO140" s="50">
        <v>0</v>
      </c>
      <c r="CP140" s="4">
        <v>0</v>
      </c>
      <c r="CQ140" s="51">
        <v>0</v>
      </c>
      <c r="CR140" s="50">
        <v>0</v>
      </c>
      <c r="CS140" s="4">
        <v>0</v>
      </c>
      <c r="CT140" s="51">
        <v>0</v>
      </c>
      <c r="CU140" s="50">
        <v>0</v>
      </c>
      <c r="CV140" s="4">
        <v>0</v>
      </c>
      <c r="CW140" s="51">
        <v>0</v>
      </c>
      <c r="CX140" s="50">
        <v>15.3</v>
      </c>
      <c r="CY140" s="4">
        <v>226.37899999999999</v>
      </c>
      <c r="CZ140" s="51">
        <f t="shared" si="151"/>
        <v>14796.013071895422</v>
      </c>
      <c r="DA140" s="50">
        <v>0</v>
      </c>
      <c r="DB140" s="4">
        <v>0</v>
      </c>
      <c r="DC140" s="51">
        <v>0</v>
      </c>
      <c r="DD140" s="6">
        <f t="shared" si="153"/>
        <v>61.305</v>
      </c>
      <c r="DE140" s="14">
        <f t="shared" si="154"/>
        <v>703.74299999999994</v>
      </c>
    </row>
    <row r="141" spans="1:109" x14ac:dyDescent="0.25">
      <c r="A141" s="56">
        <v>2019</v>
      </c>
      <c r="B141" s="62" t="s">
        <v>10</v>
      </c>
      <c r="C141" s="50">
        <v>0</v>
      </c>
      <c r="D141" s="4">
        <v>0</v>
      </c>
      <c r="E141" s="51">
        <v>0</v>
      </c>
      <c r="F141" s="50">
        <v>0</v>
      </c>
      <c r="G141" s="4">
        <v>0</v>
      </c>
      <c r="H141" s="51">
        <v>0</v>
      </c>
      <c r="I141" s="50">
        <v>0</v>
      </c>
      <c r="J141" s="4">
        <v>0</v>
      </c>
      <c r="K141" s="51">
        <v>0</v>
      </c>
      <c r="L141" s="50">
        <v>0</v>
      </c>
      <c r="M141" s="4">
        <v>0</v>
      </c>
      <c r="N141" s="51">
        <v>0</v>
      </c>
      <c r="O141" s="50">
        <v>0</v>
      </c>
      <c r="P141" s="4">
        <v>0</v>
      </c>
      <c r="Q141" s="51">
        <v>0</v>
      </c>
      <c r="R141" s="50">
        <v>0</v>
      </c>
      <c r="S141" s="4">
        <v>0</v>
      </c>
      <c r="T141" s="51">
        <v>0</v>
      </c>
      <c r="U141" s="50">
        <v>0</v>
      </c>
      <c r="V141" s="4">
        <v>0</v>
      </c>
      <c r="W141" s="51">
        <v>0</v>
      </c>
      <c r="X141" s="50">
        <v>0</v>
      </c>
      <c r="Y141" s="4">
        <v>0</v>
      </c>
      <c r="Z141" s="51">
        <v>0</v>
      </c>
      <c r="AA141" s="50">
        <v>0</v>
      </c>
      <c r="AB141" s="4">
        <v>0</v>
      </c>
      <c r="AC141" s="51">
        <v>0</v>
      </c>
      <c r="AD141" s="50">
        <v>0</v>
      </c>
      <c r="AE141" s="4">
        <v>0</v>
      </c>
      <c r="AF141" s="51">
        <v>0</v>
      </c>
      <c r="AG141" s="50">
        <v>0</v>
      </c>
      <c r="AH141" s="4">
        <v>0</v>
      </c>
      <c r="AI141" s="51">
        <v>0</v>
      </c>
      <c r="AJ141" s="50">
        <v>0</v>
      </c>
      <c r="AK141" s="4">
        <v>0</v>
      </c>
      <c r="AL141" s="51">
        <v>0</v>
      </c>
      <c r="AM141" s="50">
        <v>0</v>
      </c>
      <c r="AN141" s="4">
        <v>0</v>
      </c>
      <c r="AO141" s="51">
        <v>0</v>
      </c>
      <c r="AP141" s="50">
        <v>0</v>
      </c>
      <c r="AQ141" s="4">
        <v>0</v>
      </c>
      <c r="AR141" s="51">
        <v>0</v>
      </c>
      <c r="AS141" s="50">
        <v>0</v>
      </c>
      <c r="AT141" s="4">
        <v>0</v>
      </c>
      <c r="AU141" s="51">
        <v>0</v>
      </c>
      <c r="AV141" s="50">
        <v>0</v>
      </c>
      <c r="AW141" s="4">
        <v>0</v>
      </c>
      <c r="AX141" s="51">
        <v>0</v>
      </c>
      <c r="AY141" s="50">
        <v>0</v>
      </c>
      <c r="AZ141" s="4">
        <v>0</v>
      </c>
      <c r="BA141" s="51">
        <v>0</v>
      </c>
      <c r="BB141" s="50">
        <v>0</v>
      </c>
      <c r="BC141" s="4">
        <v>0</v>
      </c>
      <c r="BD141" s="51">
        <v>0</v>
      </c>
      <c r="BE141" s="50">
        <v>0</v>
      </c>
      <c r="BF141" s="4">
        <v>0</v>
      </c>
      <c r="BG141" s="51">
        <f t="shared" si="146"/>
        <v>0</v>
      </c>
      <c r="BH141" s="50">
        <v>0</v>
      </c>
      <c r="BI141" s="4">
        <v>0</v>
      </c>
      <c r="BJ141" s="51">
        <v>0</v>
      </c>
      <c r="BK141" s="50">
        <v>1</v>
      </c>
      <c r="BL141" s="4">
        <v>11.936</v>
      </c>
      <c r="BM141" s="51">
        <f t="shared" si="148"/>
        <v>11936</v>
      </c>
      <c r="BN141" s="50">
        <v>3</v>
      </c>
      <c r="BO141" s="4">
        <v>17.742999999999999</v>
      </c>
      <c r="BP141" s="51">
        <f t="shared" si="149"/>
        <v>5914.3333333333321</v>
      </c>
      <c r="BQ141" s="50">
        <v>0</v>
      </c>
      <c r="BR141" s="4">
        <v>0</v>
      </c>
      <c r="BS141" s="51">
        <v>0</v>
      </c>
      <c r="BT141" s="50">
        <v>0</v>
      </c>
      <c r="BU141" s="4">
        <v>0</v>
      </c>
      <c r="BV141" s="51">
        <v>0</v>
      </c>
      <c r="BW141" s="50">
        <v>0</v>
      </c>
      <c r="BX141" s="4">
        <v>0</v>
      </c>
      <c r="BY141" s="51">
        <v>0</v>
      </c>
      <c r="BZ141" s="50">
        <v>0</v>
      </c>
      <c r="CA141" s="4">
        <v>0</v>
      </c>
      <c r="CB141" s="51">
        <v>0</v>
      </c>
      <c r="CC141" s="50">
        <v>0</v>
      </c>
      <c r="CD141" s="4">
        <v>0</v>
      </c>
      <c r="CE141" s="51">
        <v>0</v>
      </c>
      <c r="CF141" s="50">
        <v>0</v>
      </c>
      <c r="CG141" s="4">
        <v>0</v>
      </c>
      <c r="CH141" s="51">
        <v>0</v>
      </c>
      <c r="CI141" s="50">
        <v>0</v>
      </c>
      <c r="CJ141" s="4">
        <v>0</v>
      </c>
      <c r="CK141" s="51">
        <v>0</v>
      </c>
      <c r="CL141" s="50">
        <v>0</v>
      </c>
      <c r="CM141" s="4">
        <v>0</v>
      </c>
      <c r="CN141" s="51">
        <v>0</v>
      </c>
      <c r="CO141" s="50">
        <v>0</v>
      </c>
      <c r="CP141" s="4">
        <v>0</v>
      </c>
      <c r="CQ141" s="51">
        <v>0</v>
      </c>
      <c r="CR141" s="50">
        <v>0</v>
      </c>
      <c r="CS141" s="4">
        <v>0</v>
      </c>
      <c r="CT141" s="51">
        <v>0</v>
      </c>
      <c r="CU141" s="50">
        <v>0</v>
      </c>
      <c r="CV141" s="4">
        <v>0</v>
      </c>
      <c r="CW141" s="51">
        <v>0</v>
      </c>
      <c r="CX141" s="50">
        <v>60</v>
      </c>
      <c r="CY141" s="4">
        <v>669.19600000000003</v>
      </c>
      <c r="CZ141" s="51">
        <f t="shared" si="151"/>
        <v>11153.266666666666</v>
      </c>
      <c r="DA141" s="50">
        <v>80.134380000000007</v>
      </c>
      <c r="DB141" s="4">
        <v>775.72199999999998</v>
      </c>
      <c r="DC141" s="51">
        <f t="shared" si="152"/>
        <v>9680.2645755791691</v>
      </c>
      <c r="DD141" s="6">
        <f t="shared" si="153"/>
        <v>144.13438000000002</v>
      </c>
      <c r="DE141" s="14">
        <f t="shared" si="154"/>
        <v>1474.597</v>
      </c>
    </row>
    <row r="142" spans="1:109" x14ac:dyDescent="0.25">
      <c r="A142" s="56">
        <v>2019</v>
      </c>
      <c r="B142" s="60" t="s">
        <v>11</v>
      </c>
      <c r="C142" s="50">
        <v>0</v>
      </c>
      <c r="D142" s="4">
        <v>0</v>
      </c>
      <c r="E142" s="51">
        <v>0</v>
      </c>
      <c r="F142" s="50">
        <v>0</v>
      </c>
      <c r="G142" s="4">
        <v>0</v>
      </c>
      <c r="H142" s="51">
        <v>0</v>
      </c>
      <c r="I142" s="50">
        <v>0</v>
      </c>
      <c r="J142" s="4">
        <v>0</v>
      </c>
      <c r="K142" s="51">
        <v>0</v>
      </c>
      <c r="L142" s="50">
        <v>0</v>
      </c>
      <c r="M142" s="4">
        <v>0</v>
      </c>
      <c r="N142" s="51">
        <v>0</v>
      </c>
      <c r="O142" s="50">
        <v>0</v>
      </c>
      <c r="P142" s="4">
        <v>0</v>
      </c>
      <c r="Q142" s="51">
        <v>0</v>
      </c>
      <c r="R142" s="50">
        <v>0</v>
      </c>
      <c r="S142" s="4">
        <v>0</v>
      </c>
      <c r="T142" s="51">
        <v>0</v>
      </c>
      <c r="U142" s="50">
        <v>0</v>
      </c>
      <c r="V142" s="4">
        <v>0</v>
      </c>
      <c r="W142" s="51">
        <v>0</v>
      </c>
      <c r="X142" s="50">
        <v>0</v>
      </c>
      <c r="Y142" s="4">
        <v>0</v>
      </c>
      <c r="Z142" s="51">
        <v>0</v>
      </c>
      <c r="AA142" s="50">
        <v>0</v>
      </c>
      <c r="AB142" s="4">
        <v>0</v>
      </c>
      <c r="AC142" s="51">
        <v>0</v>
      </c>
      <c r="AD142" s="50">
        <v>0</v>
      </c>
      <c r="AE142" s="4">
        <v>0</v>
      </c>
      <c r="AF142" s="51">
        <v>0</v>
      </c>
      <c r="AG142" s="50">
        <v>0</v>
      </c>
      <c r="AH142" s="4">
        <v>0</v>
      </c>
      <c r="AI142" s="51">
        <v>0</v>
      </c>
      <c r="AJ142" s="50">
        <v>34</v>
      </c>
      <c r="AK142" s="4">
        <v>302.26100000000002</v>
      </c>
      <c r="AL142" s="51">
        <f t="shared" ref="AL142" si="159">AK142/AJ142*1000</f>
        <v>8890.0294117647063</v>
      </c>
      <c r="AM142" s="50">
        <v>0</v>
      </c>
      <c r="AN142" s="4">
        <v>0</v>
      </c>
      <c r="AO142" s="51">
        <v>0</v>
      </c>
      <c r="AP142" s="50">
        <v>0</v>
      </c>
      <c r="AQ142" s="4">
        <v>0</v>
      </c>
      <c r="AR142" s="51">
        <v>0</v>
      </c>
      <c r="AS142" s="50">
        <v>0</v>
      </c>
      <c r="AT142" s="4">
        <v>0</v>
      </c>
      <c r="AU142" s="51">
        <v>0</v>
      </c>
      <c r="AV142" s="50">
        <v>0</v>
      </c>
      <c r="AW142" s="4">
        <v>0</v>
      </c>
      <c r="AX142" s="51">
        <v>0</v>
      </c>
      <c r="AY142" s="50">
        <v>0</v>
      </c>
      <c r="AZ142" s="4">
        <v>0</v>
      </c>
      <c r="BA142" s="51">
        <v>0</v>
      </c>
      <c r="BB142" s="50">
        <v>0</v>
      </c>
      <c r="BC142" s="4">
        <v>0</v>
      </c>
      <c r="BD142" s="51">
        <v>0</v>
      </c>
      <c r="BE142" s="50">
        <v>0</v>
      </c>
      <c r="BF142" s="4">
        <v>0</v>
      </c>
      <c r="BG142" s="51">
        <f t="shared" si="146"/>
        <v>0</v>
      </c>
      <c r="BH142" s="50">
        <v>0</v>
      </c>
      <c r="BI142" s="4">
        <v>0</v>
      </c>
      <c r="BJ142" s="51">
        <v>0</v>
      </c>
      <c r="BK142" s="50">
        <v>0</v>
      </c>
      <c r="BL142" s="4">
        <v>0</v>
      </c>
      <c r="BM142" s="51">
        <v>0</v>
      </c>
      <c r="BN142" s="50">
        <v>0</v>
      </c>
      <c r="BO142" s="4">
        <v>0</v>
      </c>
      <c r="BP142" s="51">
        <v>0</v>
      </c>
      <c r="BQ142" s="50">
        <v>134.61976000000001</v>
      </c>
      <c r="BR142" s="4">
        <v>1379.585</v>
      </c>
      <c r="BS142" s="51">
        <f t="shared" si="150"/>
        <v>10248.012624595378</v>
      </c>
      <c r="BT142" s="50">
        <v>0</v>
      </c>
      <c r="BU142" s="4">
        <v>0</v>
      </c>
      <c r="BV142" s="51">
        <v>0</v>
      </c>
      <c r="BW142" s="50">
        <v>0</v>
      </c>
      <c r="BX142" s="4">
        <v>0</v>
      </c>
      <c r="BY142" s="51">
        <v>0</v>
      </c>
      <c r="BZ142" s="50">
        <v>0</v>
      </c>
      <c r="CA142" s="4">
        <v>0</v>
      </c>
      <c r="CB142" s="51">
        <v>0</v>
      </c>
      <c r="CC142" s="50">
        <v>0</v>
      </c>
      <c r="CD142" s="4">
        <v>0</v>
      </c>
      <c r="CE142" s="51">
        <v>0</v>
      </c>
      <c r="CF142" s="50">
        <v>0</v>
      </c>
      <c r="CG142" s="4">
        <v>0</v>
      </c>
      <c r="CH142" s="51">
        <v>0</v>
      </c>
      <c r="CI142" s="50">
        <v>0</v>
      </c>
      <c r="CJ142" s="4">
        <v>0</v>
      </c>
      <c r="CK142" s="51">
        <v>0</v>
      </c>
      <c r="CL142" s="50">
        <v>0</v>
      </c>
      <c r="CM142" s="4">
        <v>0</v>
      </c>
      <c r="CN142" s="51">
        <v>0</v>
      </c>
      <c r="CO142" s="50">
        <v>0</v>
      </c>
      <c r="CP142" s="4">
        <v>0</v>
      </c>
      <c r="CQ142" s="51">
        <v>0</v>
      </c>
      <c r="CR142" s="50">
        <v>0</v>
      </c>
      <c r="CS142" s="4">
        <v>0</v>
      </c>
      <c r="CT142" s="51">
        <v>0</v>
      </c>
      <c r="CU142" s="50">
        <v>0</v>
      </c>
      <c r="CV142" s="4">
        <v>0</v>
      </c>
      <c r="CW142" s="51">
        <v>0</v>
      </c>
      <c r="CX142" s="50">
        <v>62</v>
      </c>
      <c r="CY142" s="4">
        <v>664.93399999999997</v>
      </c>
      <c r="CZ142" s="51">
        <f t="shared" si="151"/>
        <v>10724.741935483869</v>
      </c>
      <c r="DA142" s="50">
        <v>810</v>
      </c>
      <c r="DB142" s="4">
        <v>5651.2060000000001</v>
      </c>
      <c r="DC142" s="51">
        <f t="shared" si="152"/>
        <v>6976.7975308641971</v>
      </c>
      <c r="DD142" s="6">
        <f t="shared" si="153"/>
        <v>1040.61976</v>
      </c>
      <c r="DE142" s="14">
        <f t="shared" si="154"/>
        <v>7997.9860000000008</v>
      </c>
    </row>
    <row r="143" spans="1:109" x14ac:dyDescent="0.25">
      <c r="A143" s="56">
        <v>2019</v>
      </c>
      <c r="B143" s="62" t="s">
        <v>12</v>
      </c>
      <c r="C143" s="50">
        <v>0</v>
      </c>
      <c r="D143" s="4">
        <v>0</v>
      </c>
      <c r="E143" s="51">
        <v>0</v>
      </c>
      <c r="F143" s="50">
        <v>0</v>
      </c>
      <c r="G143" s="4">
        <v>0</v>
      </c>
      <c r="H143" s="51">
        <v>0</v>
      </c>
      <c r="I143" s="50">
        <v>0</v>
      </c>
      <c r="J143" s="4">
        <v>0</v>
      </c>
      <c r="K143" s="51">
        <v>0</v>
      </c>
      <c r="L143" s="50">
        <v>0</v>
      </c>
      <c r="M143" s="4">
        <v>0</v>
      </c>
      <c r="N143" s="51">
        <v>0</v>
      </c>
      <c r="O143" s="50">
        <v>0</v>
      </c>
      <c r="P143" s="4">
        <v>0</v>
      </c>
      <c r="Q143" s="51">
        <v>0</v>
      </c>
      <c r="R143" s="50">
        <v>0</v>
      </c>
      <c r="S143" s="4">
        <v>0</v>
      </c>
      <c r="T143" s="51">
        <v>0</v>
      </c>
      <c r="U143" s="50">
        <v>0</v>
      </c>
      <c r="V143" s="4">
        <v>0</v>
      </c>
      <c r="W143" s="51">
        <v>0</v>
      </c>
      <c r="X143" s="50">
        <v>0</v>
      </c>
      <c r="Y143" s="4">
        <v>0</v>
      </c>
      <c r="Z143" s="51">
        <v>0</v>
      </c>
      <c r="AA143" s="50">
        <v>0</v>
      </c>
      <c r="AB143" s="4">
        <v>0</v>
      </c>
      <c r="AC143" s="51">
        <v>0</v>
      </c>
      <c r="AD143" s="50">
        <v>0</v>
      </c>
      <c r="AE143" s="4">
        <v>0</v>
      </c>
      <c r="AF143" s="51">
        <v>0</v>
      </c>
      <c r="AG143" s="50">
        <v>0</v>
      </c>
      <c r="AH143" s="4">
        <v>0</v>
      </c>
      <c r="AI143" s="51">
        <v>0</v>
      </c>
      <c r="AJ143" s="50">
        <v>0</v>
      </c>
      <c r="AK143" s="4">
        <v>0</v>
      </c>
      <c r="AL143" s="51">
        <v>0</v>
      </c>
      <c r="AM143" s="50">
        <v>0</v>
      </c>
      <c r="AN143" s="4">
        <v>0</v>
      </c>
      <c r="AO143" s="51">
        <v>0</v>
      </c>
      <c r="AP143" s="50">
        <v>0</v>
      </c>
      <c r="AQ143" s="4">
        <v>0</v>
      </c>
      <c r="AR143" s="51">
        <v>0</v>
      </c>
      <c r="AS143" s="50">
        <v>0</v>
      </c>
      <c r="AT143" s="4">
        <v>0</v>
      </c>
      <c r="AU143" s="51">
        <v>0</v>
      </c>
      <c r="AV143" s="50">
        <v>0</v>
      </c>
      <c r="AW143" s="4">
        <v>0</v>
      </c>
      <c r="AX143" s="51">
        <v>0</v>
      </c>
      <c r="AY143" s="50">
        <v>0</v>
      </c>
      <c r="AZ143" s="4">
        <v>0</v>
      </c>
      <c r="BA143" s="51">
        <v>0</v>
      </c>
      <c r="BB143" s="50">
        <v>0</v>
      </c>
      <c r="BC143" s="4">
        <v>0</v>
      </c>
      <c r="BD143" s="51">
        <v>0</v>
      </c>
      <c r="BE143" s="50">
        <v>0</v>
      </c>
      <c r="BF143" s="4">
        <v>0</v>
      </c>
      <c r="BG143" s="51">
        <f t="shared" si="146"/>
        <v>0</v>
      </c>
      <c r="BH143" s="50">
        <v>0</v>
      </c>
      <c r="BI143" s="4">
        <v>0</v>
      </c>
      <c r="BJ143" s="51">
        <v>0</v>
      </c>
      <c r="BK143" s="50">
        <v>0</v>
      </c>
      <c r="BL143" s="4">
        <v>0</v>
      </c>
      <c r="BM143" s="51">
        <v>0</v>
      </c>
      <c r="BN143" s="50">
        <v>0</v>
      </c>
      <c r="BO143" s="4">
        <v>0</v>
      </c>
      <c r="BP143" s="51">
        <v>0</v>
      </c>
      <c r="BQ143" s="50">
        <v>34.152000000000001</v>
      </c>
      <c r="BR143" s="4">
        <v>347.2</v>
      </c>
      <c r="BS143" s="51">
        <f t="shared" si="150"/>
        <v>10166.315296322322</v>
      </c>
      <c r="BT143" s="50">
        <v>0</v>
      </c>
      <c r="BU143" s="4">
        <v>0</v>
      </c>
      <c r="BV143" s="51">
        <v>0</v>
      </c>
      <c r="BW143" s="50">
        <v>0</v>
      </c>
      <c r="BX143" s="4">
        <v>0</v>
      </c>
      <c r="BY143" s="51">
        <v>0</v>
      </c>
      <c r="BZ143" s="50">
        <v>0</v>
      </c>
      <c r="CA143" s="4">
        <v>0</v>
      </c>
      <c r="CB143" s="51">
        <v>0</v>
      </c>
      <c r="CC143" s="50">
        <v>0</v>
      </c>
      <c r="CD143" s="4">
        <v>0</v>
      </c>
      <c r="CE143" s="51">
        <v>0</v>
      </c>
      <c r="CF143" s="50">
        <v>0</v>
      </c>
      <c r="CG143" s="4">
        <v>0</v>
      </c>
      <c r="CH143" s="51">
        <v>0</v>
      </c>
      <c r="CI143" s="50">
        <v>0</v>
      </c>
      <c r="CJ143" s="4">
        <v>0</v>
      </c>
      <c r="CK143" s="51">
        <v>0</v>
      </c>
      <c r="CL143" s="50">
        <v>0</v>
      </c>
      <c r="CM143" s="4">
        <v>0</v>
      </c>
      <c r="CN143" s="51">
        <v>0</v>
      </c>
      <c r="CO143" s="50">
        <v>0</v>
      </c>
      <c r="CP143" s="4">
        <v>0</v>
      </c>
      <c r="CQ143" s="51">
        <v>0</v>
      </c>
      <c r="CR143" s="50">
        <v>0</v>
      </c>
      <c r="CS143" s="4">
        <v>0</v>
      </c>
      <c r="CT143" s="51">
        <v>0</v>
      </c>
      <c r="CU143" s="50">
        <v>0</v>
      </c>
      <c r="CV143" s="4">
        <v>0</v>
      </c>
      <c r="CW143" s="51">
        <v>0</v>
      </c>
      <c r="CX143" s="50">
        <v>13.9</v>
      </c>
      <c r="CY143" s="4">
        <v>123.929</v>
      </c>
      <c r="CZ143" s="51">
        <f t="shared" si="151"/>
        <v>8915.7553956834527</v>
      </c>
      <c r="DA143" s="50">
        <v>390</v>
      </c>
      <c r="DB143" s="4">
        <v>2492.2840000000001</v>
      </c>
      <c r="DC143" s="51">
        <f t="shared" si="152"/>
        <v>6390.4717948717953</v>
      </c>
      <c r="DD143" s="6">
        <f t="shared" si="153"/>
        <v>438.05199999999996</v>
      </c>
      <c r="DE143" s="14">
        <f t="shared" si="154"/>
        <v>2963.413</v>
      </c>
    </row>
    <row r="144" spans="1:109" x14ac:dyDescent="0.25">
      <c r="A144" s="56">
        <v>2019</v>
      </c>
      <c r="B144" s="62" t="s">
        <v>13</v>
      </c>
      <c r="C144" s="50">
        <v>0</v>
      </c>
      <c r="D144" s="4">
        <v>0</v>
      </c>
      <c r="E144" s="51">
        <v>0</v>
      </c>
      <c r="F144" s="50">
        <v>0</v>
      </c>
      <c r="G144" s="4">
        <v>0</v>
      </c>
      <c r="H144" s="51">
        <v>0</v>
      </c>
      <c r="I144" s="50">
        <v>0</v>
      </c>
      <c r="J144" s="4">
        <v>0</v>
      </c>
      <c r="K144" s="51">
        <v>0</v>
      </c>
      <c r="L144" s="50">
        <v>0</v>
      </c>
      <c r="M144" s="4">
        <v>0</v>
      </c>
      <c r="N144" s="51">
        <v>0</v>
      </c>
      <c r="O144" s="50">
        <v>0.1</v>
      </c>
      <c r="P144" s="4">
        <v>5.9</v>
      </c>
      <c r="Q144" s="51">
        <f t="shared" ref="Q144:Q145" si="160">P144/O144*1000</f>
        <v>59000</v>
      </c>
      <c r="R144" s="50">
        <v>0</v>
      </c>
      <c r="S144" s="4">
        <v>0</v>
      </c>
      <c r="T144" s="51">
        <v>0</v>
      </c>
      <c r="U144" s="50">
        <v>0</v>
      </c>
      <c r="V144" s="4">
        <v>0</v>
      </c>
      <c r="W144" s="51">
        <v>0</v>
      </c>
      <c r="X144" s="50">
        <v>0</v>
      </c>
      <c r="Y144" s="4">
        <v>0</v>
      </c>
      <c r="Z144" s="51">
        <v>0</v>
      </c>
      <c r="AA144" s="50">
        <v>0</v>
      </c>
      <c r="AB144" s="4">
        <v>0</v>
      </c>
      <c r="AC144" s="51">
        <v>0</v>
      </c>
      <c r="AD144" s="50">
        <v>0</v>
      </c>
      <c r="AE144" s="4">
        <v>0</v>
      </c>
      <c r="AF144" s="51">
        <v>0</v>
      </c>
      <c r="AG144" s="50">
        <v>0</v>
      </c>
      <c r="AH144" s="4">
        <v>0</v>
      </c>
      <c r="AI144" s="51">
        <v>0</v>
      </c>
      <c r="AJ144" s="50">
        <v>0</v>
      </c>
      <c r="AK144" s="4">
        <v>0</v>
      </c>
      <c r="AL144" s="51">
        <v>0</v>
      </c>
      <c r="AM144" s="50">
        <v>0</v>
      </c>
      <c r="AN144" s="4">
        <v>0</v>
      </c>
      <c r="AO144" s="51">
        <v>0</v>
      </c>
      <c r="AP144" s="50">
        <v>0</v>
      </c>
      <c r="AQ144" s="4">
        <v>0</v>
      </c>
      <c r="AR144" s="51">
        <v>0</v>
      </c>
      <c r="AS144" s="50">
        <v>0</v>
      </c>
      <c r="AT144" s="4">
        <v>0</v>
      </c>
      <c r="AU144" s="51">
        <v>0</v>
      </c>
      <c r="AV144" s="50">
        <v>0</v>
      </c>
      <c r="AW144" s="4">
        <v>0</v>
      </c>
      <c r="AX144" s="51">
        <v>0</v>
      </c>
      <c r="AY144" s="50">
        <v>0</v>
      </c>
      <c r="AZ144" s="4">
        <v>0</v>
      </c>
      <c r="BA144" s="51">
        <v>0</v>
      </c>
      <c r="BB144" s="50">
        <v>0</v>
      </c>
      <c r="BC144" s="4">
        <v>0</v>
      </c>
      <c r="BD144" s="51">
        <v>0</v>
      </c>
      <c r="BE144" s="50">
        <v>0</v>
      </c>
      <c r="BF144" s="4">
        <v>0</v>
      </c>
      <c r="BG144" s="51">
        <f t="shared" si="146"/>
        <v>0</v>
      </c>
      <c r="BH144" s="50">
        <v>0</v>
      </c>
      <c r="BI144" s="4">
        <v>0</v>
      </c>
      <c r="BJ144" s="51">
        <v>0</v>
      </c>
      <c r="BK144" s="50">
        <v>0</v>
      </c>
      <c r="BL144" s="4">
        <v>0</v>
      </c>
      <c r="BM144" s="51">
        <v>0</v>
      </c>
      <c r="BN144" s="50">
        <v>0</v>
      </c>
      <c r="BO144" s="4">
        <v>0</v>
      </c>
      <c r="BP144" s="51">
        <v>0</v>
      </c>
      <c r="BQ144" s="50">
        <v>106.85959</v>
      </c>
      <c r="BR144" s="4">
        <v>1057.5740000000001</v>
      </c>
      <c r="BS144" s="51">
        <f t="shared" si="150"/>
        <v>9896.8562391077867</v>
      </c>
      <c r="BT144" s="50">
        <v>0</v>
      </c>
      <c r="BU144" s="4">
        <v>0</v>
      </c>
      <c r="BV144" s="51">
        <v>0</v>
      </c>
      <c r="BW144" s="50">
        <v>0</v>
      </c>
      <c r="BX144" s="4">
        <v>0</v>
      </c>
      <c r="BY144" s="51">
        <v>0</v>
      </c>
      <c r="BZ144" s="50">
        <v>0</v>
      </c>
      <c r="CA144" s="4">
        <v>0</v>
      </c>
      <c r="CB144" s="51">
        <v>0</v>
      </c>
      <c r="CC144" s="50">
        <v>0</v>
      </c>
      <c r="CD144" s="4">
        <v>0</v>
      </c>
      <c r="CE144" s="51">
        <v>0</v>
      </c>
      <c r="CF144" s="50">
        <v>0</v>
      </c>
      <c r="CG144" s="4">
        <v>0</v>
      </c>
      <c r="CH144" s="51">
        <v>0</v>
      </c>
      <c r="CI144" s="50">
        <v>0</v>
      </c>
      <c r="CJ144" s="4">
        <v>0</v>
      </c>
      <c r="CK144" s="51">
        <v>0</v>
      </c>
      <c r="CL144" s="50">
        <v>0</v>
      </c>
      <c r="CM144" s="4">
        <v>0</v>
      </c>
      <c r="CN144" s="51">
        <v>0</v>
      </c>
      <c r="CO144" s="50">
        <v>0</v>
      </c>
      <c r="CP144" s="4">
        <v>0</v>
      </c>
      <c r="CQ144" s="51">
        <v>0</v>
      </c>
      <c r="CR144" s="50">
        <v>0</v>
      </c>
      <c r="CS144" s="4">
        <v>0</v>
      </c>
      <c r="CT144" s="51">
        <v>0</v>
      </c>
      <c r="CU144" s="50">
        <v>0</v>
      </c>
      <c r="CV144" s="4">
        <v>0</v>
      </c>
      <c r="CW144" s="51">
        <v>0</v>
      </c>
      <c r="CX144" s="50">
        <v>990</v>
      </c>
      <c r="CY144" s="4">
        <v>5890.6450000000004</v>
      </c>
      <c r="CZ144" s="51">
        <f t="shared" si="151"/>
        <v>5950.1464646464656</v>
      </c>
      <c r="DA144" s="50">
        <v>688</v>
      </c>
      <c r="DB144" s="4">
        <v>5625.5739999999996</v>
      </c>
      <c r="DC144" s="51">
        <f t="shared" si="152"/>
        <v>8176.7063953488378</v>
      </c>
      <c r="DD144" s="6">
        <f t="shared" si="153"/>
        <v>1784.9595899999999</v>
      </c>
      <c r="DE144" s="14">
        <f t="shared" si="154"/>
        <v>12579.693000000001</v>
      </c>
    </row>
    <row r="145" spans="1:109" x14ac:dyDescent="0.25">
      <c r="A145" s="56">
        <v>2019</v>
      </c>
      <c r="B145" s="62" t="s">
        <v>14</v>
      </c>
      <c r="C145" s="50">
        <v>0</v>
      </c>
      <c r="D145" s="4">
        <v>0</v>
      </c>
      <c r="E145" s="51">
        <v>0</v>
      </c>
      <c r="F145" s="50">
        <v>0</v>
      </c>
      <c r="G145" s="4">
        <v>0</v>
      </c>
      <c r="H145" s="51">
        <v>0</v>
      </c>
      <c r="I145" s="50">
        <v>0</v>
      </c>
      <c r="J145" s="4">
        <v>0</v>
      </c>
      <c r="K145" s="51">
        <v>0</v>
      </c>
      <c r="L145" s="50">
        <v>0</v>
      </c>
      <c r="M145" s="4">
        <v>0</v>
      </c>
      <c r="N145" s="51">
        <v>0</v>
      </c>
      <c r="O145" s="50">
        <v>20</v>
      </c>
      <c r="P145" s="4">
        <v>137.13</v>
      </c>
      <c r="Q145" s="51">
        <f t="shared" si="160"/>
        <v>6856.5</v>
      </c>
      <c r="R145" s="50">
        <v>0</v>
      </c>
      <c r="S145" s="4">
        <v>0</v>
      </c>
      <c r="T145" s="51">
        <v>0</v>
      </c>
      <c r="U145" s="50">
        <v>0</v>
      </c>
      <c r="V145" s="4">
        <v>0</v>
      </c>
      <c r="W145" s="51">
        <v>0</v>
      </c>
      <c r="X145" s="50">
        <v>0</v>
      </c>
      <c r="Y145" s="4">
        <v>0</v>
      </c>
      <c r="Z145" s="51">
        <v>0</v>
      </c>
      <c r="AA145" s="50">
        <v>0</v>
      </c>
      <c r="AB145" s="4">
        <v>0</v>
      </c>
      <c r="AC145" s="51">
        <v>0</v>
      </c>
      <c r="AD145" s="50">
        <v>297</v>
      </c>
      <c r="AE145" s="4">
        <v>1846.4369999999999</v>
      </c>
      <c r="AF145" s="51">
        <f t="shared" si="155"/>
        <v>6216.9595959595954</v>
      </c>
      <c r="AG145" s="50">
        <v>24.8</v>
      </c>
      <c r="AH145" s="4">
        <v>193.58500000000001</v>
      </c>
      <c r="AI145" s="51">
        <f t="shared" ref="AI145" si="161">AH145/AG145*1000</f>
        <v>7805.8467741935483</v>
      </c>
      <c r="AJ145" s="50">
        <v>0</v>
      </c>
      <c r="AK145" s="4">
        <v>0</v>
      </c>
      <c r="AL145" s="51">
        <v>0</v>
      </c>
      <c r="AM145" s="50">
        <v>0</v>
      </c>
      <c r="AN145" s="4">
        <v>0</v>
      </c>
      <c r="AO145" s="51">
        <v>0</v>
      </c>
      <c r="AP145" s="50">
        <v>0</v>
      </c>
      <c r="AQ145" s="4">
        <v>0</v>
      </c>
      <c r="AR145" s="51">
        <v>0</v>
      </c>
      <c r="AS145" s="50">
        <v>0</v>
      </c>
      <c r="AT145" s="4">
        <v>0</v>
      </c>
      <c r="AU145" s="51">
        <v>0</v>
      </c>
      <c r="AV145" s="50">
        <v>0</v>
      </c>
      <c r="AW145" s="4">
        <v>0</v>
      </c>
      <c r="AX145" s="51">
        <v>0</v>
      </c>
      <c r="AY145" s="50">
        <v>0</v>
      </c>
      <c r="AZ145" s="4">
        <v>0</v>
      </c>
      <c r="BA145" s="51">
        <v>0</v>
      </c>
      <c r="BB145" s="50">
        <v>0</v>
      </c>
      <c r="BC145" s="4">
        <v>0</v>
      </c>
      <c r="BD145" s="51">
        <v>0</v>
      </c>
      <c r="BE145" s="50">
        <v>0</v>
      </c>
      <c r="BF145" s="4">
        <v>0</v>
      </c>
      <c r="BG145" s="51">
        <f t="shared" si="146"/>
        <v>0</v>
      </c>
      <c r="BH145" s="50">
        <v>0</v>
      </c>
      <c r="BI145" s="4">
        <v>0</v>
      </c>
      <c r="BJ145" s="51">
        <v>0</v>
      </c>
      <c r="BK145" s="50">
        <v>0</v>
      </c>
      <c r="BL145" s="4">
        <v>0</v>
      </c>
      <c r="BM145" s="51">
        <v>0</v>
      </c>
      <c r="BN145" s="50">
        <v>0</v>
      </c>
      <c r="BO145" s="4">
        <v>0</v>
      </c>
      <c r="BP145" s="51">
        <v>0</v>
      </c>
      <c r="BQ145" s="50">
        <v>204</v>
      </c>
      <c r="BR145" s="4">
        <v>1998.18</v>
      </c>
      <c r="BS145" s="51">
        <f t="shared" si="150"/>
        <v>9795</v>
      </c>
      <c r="BT145" s="50">
        <v>0</v>
      </c>
      <c r="BU145" s="4">
        <v>0</v>
      </c>
      <c r="BV145" s="51">
        <v>0</v>
      </c>
      <c r="BW145" s="50">
        <v>0</v>
      </c>
      <c r="BX145" s="4">
        <v>0</v>
      </c>
      <c r="BY145" s="51">
        <v>0</v>
      </c>
      <c r="BZ145" s="50">
        <v>0</v>
      </c>
      <c r="CA145" s="4">
        <v>0</v>
      </c>
      <c r="CB145" s="51">
        <v>0</v>
      </c>
      <c r="CC145" s="50">
        <v>0</v>
      </c>
      <c r="CD145" s="4">
        <v>0</v>
      </c>
      <c r="CE145" s="51">
        <v>0</v>
      </c>
      <c r="CF145" s="50">
        <v>0</v>
      </c>
      <c r="CG145" s="4">
        <v>0</v>
      </c>
      <c r="CH145" s="51">
        <v>0</v>
      </c>
      <c r="CI145" s="50">
        <v>0</v>
      </c>
      <c r="CJ145" s="4">
        <v>0</v>
      </c>
      <c r="CK145" s="51">
        <v>0</v>
      </c>
      <c r="CL145" s="50">
        <v>0</v>
      </c>
      <c r="CM145" s="4">
        <v>0</v>
      </c>
      <c r="CN145" s="51">
        <v>0</v>
      </c>
      <c r="CO145" s="50">
        <v>0</v>
      </c>
      <c r="CP145" s="4">
        <v>0</v>
      </c>
      <c r="CQ145" s="51">
        <v>0</v>
      </c>
      <c r="CR145" s="50">
        <v>0</v>
      </c>
      <c r="CS145" s="4">
        <v>0</v>
      </c>
      <c r="CT145" s="51">
        <v>0</v>
      </c>
      <c r="CU145" s="50">
        <v>22</v>
      </c>
      <c r="CV145" s="4">
        <v>232.6</v>
      </c>
      <c r="CW145" s="51">
        <f t="shared" ref="CW145" si="162">CV145/CU145*1000</f>
        <v>10572.727272727272</v>
      </c>
      <c r="CX145" s="50">
        <v>1509.5</v>
      </c>
      <c r="CY145" s="4">
        <v>9101.1890000000003</v>
      </c>
      <c r="CZ145" s="51">
        <f t="shared" si="151"/>
        <v>6029.273931765485</v>
      </c>
      <c r="DA145" s="50">
        <v>1875.25</v>
      </c>
      <c r="DB145" s="4">
        <v>12813.47</v>
      </c>
      <c r="DC145" s="51">
        <f t="shared" si="152"/>
        <v>6832.9396080522602</v>
      </c>
      <c r="DD145" s="6">
        <f>SUM(DA145,CX145,CU145,CR145,CC145,BW145,BN145,BK145,BB145,AY145,AS145,AD145,U145,I145,F145,C145,BQ145+O145)+AV145+CI145+CO145+CL145+AM145+BZ145+AA145+BH145+X145+R145+L145+AP145+AJ145+AG145</f>
        <v>3952.55</v>
      </c>
      <c r="DE145" s="14">
        <f>SUM(DB145,CY145,CV145,CS145,CD145,BX145,BO145,BL145,BC145,AZ145,AT145,AE145,V145,J145,G145,D145,BR145+P145)+AW145+CJ145+CP145+CM145+AN145+CA145+AB145+BI145+Y145+S145+M145+AQ145+AK145+AH145</f>
        <v>26322.590999999997</v>
      </c>
    </row>
    <row r="146" spans="1:109" x14ac:dyDescent="0.25">
      <c r="A146" s="56">
        <v>2019</v>
      </c>
      <c r="B146" s="62" t="s">
        <v>15</v>
      </c>
      <c r="C146" s="50">
        <v>0</v>
      </c>
      <c r="D146" s="4">
        <v>0</v>
      </c>
      <c r="E146" s="51">
        <v>0</v>
      </c>
      <c r="F146" s="50">
        <v>0</v>
      </c>
      <c r="G146" s="4">
        <v>0</v>
      </c>
      <c r="H146" s="51">
        <v>0</v>
      </c>
      <c r="I146" s="50">
        <v>0</v>
      </c>
      <c r="J146" s="4">
        <v>0</v>
      </c>
      <c r="K146" s="51">
        <v>0</v>
      </c>
      <c r="L146" s="50">
        <v>0</v>
      </c>
      <c r="M146" s="4">
        <v>0</v>
      </c>
      <c r="N146" s="51">
        <v>0</v>
      </c>
      <c r="O146" s="50">
        <v>0</v>
      </c>
      <c r="P146" s="4">
        <v>0</v>
      </c>
      <c r="Q146" s="51">
        <v>0</v>
      </c>
      <c r="R146" s="50">
        <v>0</v>
      </c>
      <c r="S146" s="4">
        <v>0</v>
      </c>
      <c r="T146" s="51">
        <v>0</v>
      </c>
      <c r="U146" s="50">
        <v>0</v>
      </c>
      <c r="V146" s="4">
        <v>0</v>
      </c>
      <c r="W146" s="51">
        <v>0</v>
      </c>
      <c r="X146" s="50">
        <v>0</v>
      </c>
      <c r="Y146" s="4">
        <v>0</v>
      </c>
      <c r="Z146" s="51">
        <v>0</v>
      </c>
      <c r="AA146" s="50">
        <v>0</v>
      </c>
      <c r="AB146" s="4">
        <v>0</v>
      </c>
      <c r="AC146" s="51">
        <v>0</v>
      </c>
      <c r="AD146" s="50">
        <v>0</v>
      </c>
      <c r="AE146" s="4">
        <v>0</v>
      </c>
      <c r="AF146" s="51">
        <v>0</v>
      </c>
      <c r="AG146" s="50">
        <v>0</v>
      </c>
      <c r="AH146" s="4">
        <v>0</v>
      </c>
      <c r="AI146" s="51">
        <v>0</v>
      </c>
      <c r="AJ146" s="50">
        <v>0</v>
      </c>
      <c r="AK146" s="4">
        <v>0</v>
      </c>
      <c r="AL146" s="51">
        <v>0</v>
      </c>
      <c r="AM146" s="50">
        <v>0</v>
      </c>
      <c r="AN146" s="4">
        <v>0</v>
      </c>
      <c r="AO146" s="51">
        <v>0</v>
      </c>
      <c r="AP146" s="50">
        <v>0</v>
      </c>
      <c r="AQ146" s="4">
        <v>0</v>
      </c>
      <c r="AR146" s="51">
        <v>0</v>
      </c>
      <c r="AS146" s="50">
        <v>0</v>
      </c>
      <c r="AT146" s="4">
        <v>0</v>
      </c>
      <c r="AU146" s="51">
        <v>0</v>
      </c>
      <c r="AV146" s="50">
        <v>0</v>
      </c>
      <c r="AW146" s="4">
        <v>0</v>
      </c>
      <c r="AX146" s="51">
        <v>0</v>
      </c>
      <c r="AY146" s="50">
        <v>0</v>
      </c>
      <c r="AZ146" s="4">
        <v>0</v>
      </c>
      <c r="BA146" s="51">
        <v>0</v>
      </c>
      <c r="BB146" s="50">
        <v>0</v>
      </c>
      <c r="BC146" s="4">
        <v>0</v>
      </c>
      <c r="BD146" s="51">
        <v>0</v>
      </c>
      <c r="BE146" s="50">
        <v>0</v>
      </c>
      <c r="BF146" s="4">
        <v>0</v>
      </c>
      <c r="BG146" s="51">
        <f t="shared" si="146"/>
        <v>0</v>
      </c>
      <c r="BH146" s="50">
        <v>0</v>
      </c>
      <c r="BI146" s="4">
        <v>0</v>
      </c>
      <c r="BJ146" s="51">
        <v>0</v>
      </c>
      <c r="BK146" s="50">
        <v>0</v>
      </c>
      <c r="BL146" s="4">
        <v>0</v>
      </c>
      <c r="BM146" s="51">
        <v>0</v>
      </c>
      <c r="BN146" s="50">
        <v>0</v>
      </c>
      <c r="BO146" s="4">
        <v>0</v>
      </c>
      <c r="BP146" s="51">
        <v>0</v>
      </c>
      <c r="BQ146" s="50">
        <v>88.55</v>
      </c>
      <c r="BR146" s="4">
        <v>638.79999999999995</v>
      </c>
      <c r="BS146" s="51">
        <f t="shared" si="150"/>
        <v>7214.0033879164312</v>
      </c>
      <c r="BT146" s="50">
        <v>0</v>
      </c>
      <c r="BU146" s="4">
        <v>0</v>
      </c>
      <c r="BV146" s="51">
        <v>0</v>
      </c>
      <c r="BW146" s="50">
        <v>0</v>
      </c>
      <c r="BX146" s="4">
        <v>0</v>
      </c>
      <c r="BY146" s="51">
        <v>0</v>
      </c>
      <c r="BZ146" s="50">
        <v>0</v>
      </c>
      <c r="CA146" s="4">
        <v>0</v>
      </c>
      <c r="CB146" s="51">
        <v>0</v>
      </c>
      <c r="CC146" s="50">
        <v>0</v>
      </c>
      <c r="CD146" s="4">
        <v>0</v>
      </c>
      <c r="CE146" s="51">
        <v>0</v>
      </c>
      <c r="CF146" s="50">
        <v>0</v>
      </c>
      <c r="CG146" s="4">
        <v>0</v>
      </c>
      <c r="CH146" s="51">
        <v>0</v>
      </c>
      <c r="CI146" s="50">
        <v>0</v>
      </c>
      <c r="CJ146" s="4">
        <v>0</v>
      </c>
      <c r="CK146" s="51">
        <v>0</v>
      </c>
      <c r="CL146" s="50">
        <v>0</v>
      </c>
      <c r="CM146" s="4">
        <v>0</v>
      </c>
      <c r="CN146" s="51">
        <v>0</v>
      </c>
      <c r="CO146" s="50">
        <v>0</v>
      </c>
      <c r="CP146" s="4">
        <v>0</v>
      </c>
      <c r="CQ146" s="51">
        <v>0</v>
      </c>
      <c r="CR146" s="50">
        <v>0</v>
      </c>
      <c r="CS146" s="4">
        <v>0</v>
      </c>
      <c r="CT146" s="51">
        <v>0</v>
      </c>
      <c r="CU146" s="50">
        <v>0</v>
      </c>
      <c r="CV146" s="4">
        <v>0</v>
      </c>
      <c r="CW146" s="51">
        <v>0</v>
      </c>
      <c r="CX146" s="50">
        <v>23.5</v>
      </c>
      <c r="CY146" s="4">
        <v>148.07300000000001</v>
      </c>
      <c r="CZ146" s="51">
        <f t="shared" si="151"/>
        <v>6300.9787234042551</v>
      </c>
      <c r="DA146" s="50">
        <v>1198.23</v>
      </c>
      <c r="DB146" s="4">
        <v>9092.2970000000005</v>
      </c>
      <c r="DC146" s="51">
        <f t="shared" si="152"/>
        <v>7588.1066239369738</v>
      </c>
      <c r="DD146" s="6">
        <f t="shared" ref="DD146:DD157" si="163">SUM(DA146,CX146,CU146,CR146,CC146,BW146,BN146,BK146,BB146,AY146,AS146,AD146,U146,I146,F146,C146,BQ146+O146)+AV146+CI146+CO146+CL146+AM146+BZ146+AA146+BH146+X146+R146+L146+AP146+AJ146+AG146</f>
        <v>1310.28</v>
      </c>
      <c r="DE146" s="14">
        <f t="shared" ref="DE146:DE157" si="164">SUM(DB146,CY146,CV146,CS146,CD146,BX146,BO146,BL146,BC146,AZ146,AT146,AE146,V146,J146,G146,D146,BR146+P146)+AW146+CJ146+CP146+CM146+AN146+CA146+AB146+BI146+Y146+S146+M146+AQ146+AK146+AH146</f>
        <v>9879.17</v>
      </c>
    </row>
    <row r="147" spans="1:109" x14ac:dyDescent="0.25">
      <c r="A147" s="56">
        <v>2019</v>
      </c>
      <c r="B147" s="62" t="s">
        <v>16</v>
      </c>
      <c r="C147" s="50">
        <v>0</v>
      </c>
      <c r="D147" s="4">
        <v>0</v>
      </c>
      <c r="E147" s="51">
        <v>0</v>
      </c>
      <c r="F147" s="50">
        <v>0</v>
      </c>
      <c r="G147" s="4">
        <v>0</v>
      </c>
      <c r="H147" s="51">
        <v>0</v>
      </c>
      <c r="I147" s="50">
        <v>0</v>
      </c>
      <c r="J147" s="4">
        <v>0</v>
      </c>
      <c r="K147" s="51">
        <v>0</v>
      </c>
      <c r="L147" s="50">
        <v>0</v>
      </c>
      <c r="M147" s="4">
        <v>0</v>
      </c>
      <c r="N147" s="51">
        <v>0</v>
      </c>
      <c r="O147" s="50">
        <v>0</v>
      </c>
      <c r="P147" s="4">
        <v>0</v>
      </c>
      <c r="Q147" s="51">
        <v>0</v>
      </c>
      <c r="R147" s="50">
        <v>0</v>
      </c>
      <c r="S147" s="4">
        <v>0</v>
      </c>
      <c r="T147" s="51">
        <v>0</v>
      </c>
      <c r="U147" s="50">
        <v>0</v>
      </c>
      <c r="V147" s="4">
        <v>0</v>
      </c>
      <c r="W147" s="51">
        <v>0</v>
      </c>
      <c r="X147" s="50">
        <v>0</v>
      </c>
      <c r="Y147" s="4">
        <v>0</v>
      </c>
      <c r="Z147" s="51">
        <v>0</v>
      </c>
      <c r="AA147" s="50">
        <v>0</v>
      </c>
      <c r="AB147" s="4">
        <v>0</v>
      </c>
      <c r="AC147" s="51">
        <v>0</v>
      </c>
      <c r="AD147" s="50">
        <v>0</v>
      </c>
      <c r="AE147" s="4">
        <v>0</v>
      </c>
      <c r="AF147" s="51">
        <v>0</v>
      </c>
      <c r="AG147" s="50">
        <v>0</v>
      </c>
      <c r="AH147" s="4">
        <v>0</v>
      </c>
      <c r="AI147" s="51">
        <v>0</v>
      </c>
      <c r="AJ147" s="50">
        <v>0</v>
      </c>
      <c r="AK147" s="4">
        <v>0</v>
      </c>
      <c r="AL147" s="51">
        <v>0</v>
      </c>
      <c r="AM147" s="50">
        <v>0</v>
      </c>
      <c r="AN147" s="4">
        <v>0</v>
      </c>
      <c r="AO147" s="51">
        <v>0</v>
      </c>
      <c r="AP147" s="50">
        <v>0</v>
      </c>
      <c r="AQ147" s="4">
        <v>0</v>
      </c>
      <c r="AR147" s="51">
        <v>0</v>
      </c>
      <c r="AS147" s="50">
        <v>0</v>
      </c>
      <c r="AT147" s="4">
        <v>0</v>
      </c>
      <c r="AU147" s="51">
        <v>0</v>
      </c>
      <c r="AV147" s="50">
        <v>0</v>
      </c>
      <c r="AW147" s="4">
        <v>0</v>
      </c>
      <c r="AX147" s="51">
        <v>0</v>
      </c>
      <c r="AY147" s="50">
        <v>0</v>
      </c>
      <c r="AZ147" s="4">
        <v>0</v>
      </c>
      <c r="BA147" s="51">
        <v>0</v>
      </c>
      <c r="BB147" s="50">
        <v>0</v>
      </c>
      <c r="BC147" s="4">
        <v>0</v>
      </c>
      <c r="BD147" s="51">
        <v>0</v>
      </c>
      <c r="BE147" s="50">
        <v>0</v>
      </c>
      <c r="BF147" s="4">
        <v>0</v>
      </c>
      <c r="BG147" s="51">
        <f t="shared" si="146"/>
        <v>0</v>
      </c>
      <c r="BH147" s="50">
        <v>0</v>
      </c>
      <c r="BI147" s="4">
        <v>0</v>
      </c>
      <c r="BJ147" s="51">
        <v>0</v>
      </c>
      <c r="BK147" s="50">
        <v>0</v>
      </c>
      <c r="BL147" s="4">
        <v>0</v>
      </c>
      <c r="BM147" s="51">
        <v>0</v>
      </c>
      <c r="BN147" s="50">
        <v>0</v>
      </c>
      <c r="BO147" s="4">
        <v>0</v>
      </c>
      <c r="BP147" s="51">
        <v>0</v>
      </c>
      <c r="BQ147" s="50">
        <v>18</v>
      </c>
      <c r="BR147" s="4">
        <v>132.749</v>
      </c>
      <c r="BS147" s="51">
        <f t="shared" si="150"/>
        <v>7374.9444444444443</v>
      </c>
      <c r="BT147" s="50">
        <v>0</v>
      </c>
      <c r="BU147" s="4">
        <v>0</v>
      </c>
      <c r="BV147" s="51">
        <v>0</v>
      </c>
      <c r="BW147" s="50">
        <v>0</v>
      </c>
      <c r="BX147" s="4">
        <v>0</v>
      </c>
      <c r="BY147" s="51">
        <v>0</v>
      </c>
      <c r="BZ147" s="50">
        <v>0</v>
      </c>
      <c r="CA147" s="4">
        <v>0</v>
      </c>
      <c r="CB147" s="51">
        <v>0</v>
      </c>
      <c r="CC147" s="50">
        <v>0</v>
      </c>
      <c r="CD147" s="4">
        <v>0</v>
      </c>
      <c r="CE147" s="51">
        <v>0</v>
      </c>
      <c r="CF147" s="50">
        <v>0</v>
      </c>
      <c r="CG147" s="4">
        <v>0</v>
      </c>
      <c r="CH147" s="51">
        <v>0</v>
      </c>
      <c r="CI147" s="50">
        <v>0</v>
      </c>
      <c r="CJ147" s="4">
        <v>0</v>
      </c>
      <c r="CK147" s="51">
        <v>0</v>
      </c>
      <c r="CL147" s="50">
        <v>0</v>
      </c>
      <c r="CM147" s="4">
        <v>0</v>
      </c>
      <c r="CN147" s="51">
        <v>0</v>
      </c>
      <c r="CO147" s="50">
        <v>0</v>
      </c>
      <c r="CP147" s="4">
        <v>0</v>
      </c>
      <c r="CQ147" s="51">
        <v>0</v>
      </c>
      <c r="CR147" s="50">
        <v>0</v>
      </c>
      <c r="CS147" s="4">
        <v>0</v>
      </c>
      <c r="CT147" s="51">
        <v>0</v>
      </c>
      <c r="CU147" s="50">
        <v>0</v>
      </c>
      <c r="CV147" s="4">
        <v>0</v>
      </c>
      <c r="CW147" s="51">
        <v>0</v>
      </c>
      <c r="CX147" s="50">
        <v>175</v>
      </c>
      <c r="CY147" s="4">
        <v>931.53</v>
      </c>
      <c r="CZ147" s="51">
        <f t="shared" si="151"/>
        <v>5323.028571428571</v>
      </c>
      <c r="DA147" s="50">
        <v>932</v>
      </c>
      <c r="DB147" s="4">
        <v>6672.3720000000003</v>
      </c>
      <c r="DC147" s="51">
        <f t="shared" si="152"/>
        <v>7159.1974248927036</v>
      </c>
      <c r="DD147" s="6">
        <f t="shared" si="163"/>
        <v>1125</v>
      </c>
      <c r="DE147" s="14">
        <f t="shared" si="164"/>
        <v>7736.6509999999998</v>
      </c>
    </row>
    <row r="148" spans="1:109" ht="15.75" thickBot="1" x14ac:dyDescent="0.3">
      <c r="A148" s="73"/>
      <c r="B148" s="74" t="s">
        <v>17</v>
      </c>
      <c r="C148" s="65">
        <f>SUM(C136:C147)</f>
        <v>0</v>
      </c>
      <c r="D148" s="38">
        <f>SUM(D136:D147)</f>
        <v>0</v>
      </c>
      <c r="E148" s="66"/>
      <c r="F148" s="65">
        <f>SUM(F136:F147)</f>
        <v>0</v>
      </c>
      <c r="G148" s="38">
        <f>SUM(G136:G147)</f>
        <v>0</v>
      </c>
      <c r="H148" s="66"/>
      <c r="I148" s="65">
        <f>SUM(I136:I147)</f>
        <v>0</v>
      </c>
      <c r="J148" s="38">
        <f>SUM(J136:J147)</f>
        <v>0</v>
      </c>
      <c r="K148" s="66"/>
      <c r="L148" s="65">
        <f>SUM(L136:L147)</f>
        <v>1.5E-3</v>
      </c>
      <c r="M148" s="38">
        <f>SUM(M136:M147)</f>
        <v>0.8</v>
      </c>
      <c r="N148" s="66"/>
      <c r="O148" s="65">
        <f>SUM(O136:O147)</f>
        <v>20.100000000000001</v>
      </c>
      <c r="P148" s="38">
        <f>SUM(P136:P147)</f>
        <v>143.03</v>
      </c>
      <c r="Q148" s="66"/>
      <c r="R148" s="65">
        <f>SUM(R136:R147)</f>
        <v>7.0000000000000001E-3</v>
      </c>
      <c r="S148" s="38">
        <f>SUM(S136:S147)</f>
        <v>2.2789999999999999</v>
      </c>
      <c r="T148" s="66"/>
      <c r="U148" s="65">
        <f>SUM(U136:U147)</f>
        <v>0</v>
      </c>
      <c r="V148" s="38">
        <f>SUM(V136:V147)</f>
        <v>0</v>
      </c>
      <c r="W148" s="66"/>
      <c r="X148" s="65">
        <f>SUM(X136:X147)</f>
        <v>1.0999999999999999E-2</v>
      </c>
      <c r="Y148" s="38">
        <f>SUM(Y136:Y147)</f>
        <v>2.2999999999999998</v>
      </c>
      <c r="Z148" s="66"/>
      <c r="AA148" s="65">
        <f>SUM(AA136:AA147)</f>
        <v>0</v>
      </c>
      <c r="AB148" s="38">
        <f>SUM(AB136:AB147)</f>
        <v>0</v>
      </c>
      <c r="AC148" s="66"/>
      <c r="AD148" s="65">
        <f>SUM(AD136:AD147)</f>
        <v>298</v>
      </c>
      <c r="AE148" s="38">
        <f>SUM(AE136:AE147)</f>
        <v>1853.6479999999999</v>
      </c>
      <c r="AF148" s="66"/>
      <c r="AG148" s="65">
        <f>SUM(AG136:AG147)</f>
        <v>24.8</v>
      </c>
      <c r="AH148" s="38">
        <f>SUM(AH136:AH147)</f>
        <v>193.58500000000001</v>
      </c>
      <c r="AI148" s="66"/>
      <c r="AJ148" s="65">
        <f>SUM(AJ136:AJ147)</f>
        <v>34</v>
      </c>
      <c r="AK148" s="38">
        <f>SUM(AK136:AK147)</f>
        <v>302.26100000000002</v>
      </c>
      <c r="AL148" s="66"/>
      <c r="AM148" s="65">
        <f>SUM(AM136:AM147)</f>
        <v>1.2999999999999999E-2</v>
      </c>
      <c r="AN148" s="38">
        <f>SUM(AN136:AN147)</f>
        <v>0.7</v>
      </c>
      <c r="AO148" s="66"/>
      <c r="AP148" s="65">
        <f>SUM(AP136:AP147)</f>
        <v>0</v>
      </c>
      <c r="AQ148" s="38">
        <f>SUM(AQ136:AQ147)</f>
        <v>0</v>
      </c>
      <c r="AR148" s="66"/>
      <c r="AS148" s="65">
        <f>SUM(AS136:AS147)</f>
        <v>0</v>
      </c>
      <c r="AT148" s="38">
        <f>SUM(AT136:AT147)</f>
        <v>0</v>
      </c>
      <c r="AU148" s="66"/>
      <c r="AV148" s="65">
        <f>SUM(AV136:AV147)</f>
        <v>0</v>
      </c>
      <c r="AW148" s="38">
        <f>SUM(AW136:AW147)</f>
        <v>0</v>
      </c>
      <c r="AX148" s="66"/>
      <c r="AY148" s="65">
        <f>SUM(AY136:AY147)</f>
        <v>0</v>
      </c>
      <c r="AZ148" s="38">
        <f>SUM(AZ136:AZ147)</f>
        <v>0</v>
      </c>
      <c r="BA148" s="66"/>
      <c r="BB148" s="65">
        <f>SUM(BB136:BB147)</f>
        <v>0</v>
      </c>
      <c r="BC148" s="38">
        <f>SUM(BC136:BC147)</f>
        <v>0</v>
      </c>
      <c r="BD148" s="66"/>
      <c r="BE148" s="65">
        <f t="shared" ref="BE148:BF148" si="165">SUM(BE136:BE147)</f>
        <v>0</v>
      </c>
      <c r="BF148" s="38">
        <f t="shared" si="165"/>
        <v>0</v>
      </c>
      <c r="BG148" s="66"/>
      <c r="BH148" s="65">
        <f>SUM(BH136:BH147)</f>
        <v>0.1</v>
      </c>
      <c r="BI148" s="38">
        <f>SUM(BI136:BI147)</f>
        <v>11.090999999999999</v>
      </c>
      <c r="BJ148" s="66"/>
      <c r="BK148" s="65">
        <f>SUM(BK136:BK147)</f>
        <v>8</v>
      </c>
      <c r="BL148" s="38">
        <f>SUM(BL136:BL147)</f>
        <v>97.524000000000001</v>
      </c>
      <c r="BM148" s="66"/>
      <c r="BN148" s="65">
        <f>SUM(BN136:BN147)</f>
        <v>8</v>
      </c>
      <c r="BO148" s="38">
        <f>SUM(BO136:BO147)</f>
        <v>69.733000000000004</v>
      </c>
      <c r="BP148" s="66"/>
      <c r="BQ148" s="65">
        <f>SUM(BQ136:BQ147)</f>
        <v>910.67071999999996</v>
      </c>
      <c r="BR148" s="38">
        <f>SUM(BR136:BR147)</f>
        <v>8834.1059999999998</v>
      </c>
      <c r="BS148" s="66"/>
      <c r="BT148" s="65">
        <f>SUM(BT136:BT147)</f>
        <v>0</v>
      </c>
      <c r="BU148" s="38">
        <f>SUM(BU136:BU147)</f>
        <v>0</v>
      </c>
      <c r="BV148" s="66"/>
      <c r="BW148" s="65">
        <f>SUM(BW136:BW147)</f>
        <v>0</v>
      </c>
      <c r="BX148" s="38">
        <f>SUM(BX136:BX147)</f>
        <v>0</v>
      </c>
      <c r="BY148" s="66"/>
      <c r="BZ148" s="65">
        <f>SUM(BZ136:BZ147)</f>
        <v>0</v>
      </c>
      <c r="CA148" s="38">
        <f>SUM(CA136:CA147)</f>
        <v>0</v>
      </c>
      <c r="CB148" s="66"/>
      <c r="CC148" s="65">
        <f>SUM(CC136:CC147)</f>
        <v>0</v>
      </c>
      <c r="CD148" s="38">
        <f>SUM(CD136:CD147)</f>
        <v>0</v>
      </c>
      <c r="CE148" s="66"/>
      <c r="CF148" s="65">
        <v>0</v>
      </c>
      <c r="CG148" s="38">
        <v>0</v>
      </c>
      <c r="CH148" s="66"/>
      <c r="CI148" s="65">
        <f>SUM(CI136:CI147)</f>
        <v>0</v>
      </c>
      <c r="CJ148" s="38">
        <f>SUM(CJ136:CJ147)</f>
        <v>0</v>
      </c>
      <c r="CK148" s="66"/>
      <c r="CL148" s="65">
        <f>SUM(CL136:CL147)</f>
        <v>0</v>
      </c>
      <c r="CM148" s="38">
        <f>SUM(CM136:CM147)</f>
        <v>0</v>
      </c>
      <c r="CN148" s="66"/>
      <c r="CO148" s="65">
        <f>SUM(CO136:CO147)</f>
        <v>0</v>
      </c>
      <c r="CP148" s="38">
        <f>SUM(CP136:CP147)</f>
        <v>0</v>
      </c>
      <c r="CQ148" s="66"/>
      <c r="CR148" s="65">
        <f>SUM(CR136:CR147)</f>
        <v>0</v>
      </c>
      <c r="CS148" s="38">
        <f>SUM(CS136:CS147)</f>
        <v>0</v>
      </c>
      <c r="CT148" s="66"/>
      <c r="CU148" s="65">
        <f>SUM(CU136:CU147)</f>
        <v>22</v>
      </c>
      <c r="CV148" s="38">
        <f>SUM(CV136:CV147)</f>
        <v>232.6</v>
      </c>
      <c r="CW148" s="66"/>
      <c r="CX148" s="65">
        <f>SUM(CX136:CX147)</f>
        <v>4342.0600000000004</v>
      </c>
      <c r="CY148" s="38">
        <f>SUM(CY136:CY147)</f>
        <v>28507.126</v>
      </c>
      <c r="CZ148" s="66"/>
      <c r="DA148" s="65">
        <f>SUM(DA136:DA147)</f>
        <v>6043.61438</v>
      </c>
      <c r="DB148" s="38">
        <f>SUM(DB136:DB147)</f>
        <v>43771.425000000003</v>
      </c>
      <c r="DC148" s="66"/>
      <c r="DD148" s="39">
        <f t="shared" si="163"/>
        <v>11711.377600000002</v>
      </c>
      <c r="DE148" s="75">
        <f t="shared" si="164"/>
        <v>84022.208000000013</v>
      </c>
    </row>
    <row r="149" spans="1:109" x14ac:dyDescent="0.25">
      <c r="A149" s="78">
        <v>2020</v>
      </c>
      <c r="B149" s="79" t="s">
        <v>5</v>
      </c>
      <c r="C149" s="50">
        <v>0</v>
      </c>
      <c r="D149" s="4">
        <v>0</v>
      </c>
      <c r="E149" s="51">
        <v>0</v>
      </c>
      <c r="F149" s="50">
        <v>0</v>
      </c>
      <c r="G149" s="4">
        <v>0</v>
      </c>
      <c r="H149" s="51">
        <v>0</v>
      </c>
      <c r="I149" s="50">
        <v>0</v>
      </c>
      <c r="J149" s="4">
        <v>0</v>
      </c>
      <c r="K149" s="51">
        <v>0</v>
      </c>
      <c r="L149" s="50">
        <v>0</v>
      </c>
      <c r="M149" s="4">
        <v>0</v>
      </c>
      <c r="N149" s="51">
        <v>0</v>
      </c>
      <c r="O149" s="50">
        <v>0</v>
      </c>
      <c r="P149" s="4">
        <v>0</v>
      </c>
      <c r="Q149" s="51">
        <v>0</v>
      </c>
      <c r="R149" s="50">
        <v>0</v>
      </c>
      <c r="S149" s="4">
        <v>0</v>
      </c>
      <c r="T149" s="51">
        <v>0</v>
      </c>
      <c r="U149" s="50">
        <v>0</v>
      </c>
      <c r="V149" s="4">
        <v>0</v>
      </c>
      <c r="W149" s="51">
        <v>0</v>
      </c>
      <c r="X149" s="50">
        <v>0</v>
      </c>
      <c r="Y149" s="4">
        <v>0</v>
      </c>
      <c r="Z149" s="51">
        <v>0</v>
      </c>
      <c r="AA149" s="50">
        <v>0</v>
      </c>
      <c r="AB149" s="4">
        <v>0</v>
      </c>
      <c r="AC149" s="51">
        <v>0</v>
      </c>
      <c r="AD149" s="50">
        <v>0</v>
      </c>
      <c r="AE149" s="4">
        <v>0</v>
      </c>
      <c r="AF149" s="51">
        <v>0</v>
      </c>
      <c r="AG149" s="50">
        <v>0</v>
      </c>
      <c r="AH149" s="4">
        <v>0</v>
      </c>
      <c r="AI149" s="51">
        <v>0</v>
      </c>
      <c r="AJ149" s="50">
        <v>0</v>
      </c>
      <c r="AK149" s="4">
        <v>0</v>
      </c>
      <c r="AL149" s="51">
        <v>0</v>
      </c>
      <c r="AM149" s="50">
        <v>0</v>
      </c>
      <c r="AN149" s="4">
        <v>0</v>
      </c>
      <c r="AO149" s="51">
        <v>0</v>
      </c>
      <c r="AP149" s="50">
        <v>0</v>
      </c>
      <c r="AQ149" s="4">
        <v>0</v>
      </c>
      <c r="AR149" s="51">
        <v>0</v>
      </c>
      <c r="AS149" s="50">
        <v>0</v>
      </c>
      <c r="AT149" s="4">
        <v>0</v>
      </c>
      <c r="AU149" s="51">
        <v>0</v>
      </c>
      <c r="AV149" s="50">
        <v>0</v>
      </c>
      <c r="AW149" s="4">
        <v>0</v>
      </c>
      <c r="AX149" s="51">
        <v>0</v>
      </c>
      <c r="AY149" s="50">
        <v>0</v>
      </c>
      <c r="AZ149" s="4">
        <v>0</v>
      </c>
      <c r="BA149" s="51">
        <v>0</v>
      </c>
      <c r="BB149" s="50">
        <v>0</v>
      </c>
      <c r="BC149" s="4">
        <v>0</v>
      </c>
      <c r="BD149" s="51">
        <v>0</v>
      </c>
      <c r="BE149" s="50">
        <v>0</v>
      </c>
      <c r="BF149" s="4">
        <v>0</v>
      </c>
      <c r="BG149" s="51">
        <f t="shared" ref="BG149:BG160" si="166">IF(BE149=0,0,BF149/BE149*1000)</f>
        <v>0</v>
      </c>
      <c r="BH149" s="50">
        <v>0</v>
      </c>
      <c r="BI149" s="4">
        <v>0</v>
      </c>
      <c r="BJ149" s="51">
        <v>0</v>
      </c>
      <c r="BK149" s="50">
        <v>0</v>
      </c>
      <c r="BL149" s="4">
        <v>0</v>
      </c>
      <c r="BM149" s="51">
        <v>0</v>
      </c>
      <c r="BN149" s="50">
        <v>0</v>
      </c>
      <c r="BO149" s="4">
        <v>0</v>
      </c>
      <c r="BP149" s="51">
        <v>0</v>
      </c>
      <c r="BQ149" s="43">
        <v>7.8</v>
      </c>
      <c r="BR149" s="11">
        <v>59.316000000000003</v>
      </c>
      <c r="BS149" s="44">
        <f t="shared" ref="BS149:BS151" si="167">BR149/BQ149*1000</f>
        <v>7604.6153846153848</v>
      </c>
      <c r="BT149" s="50">
        <v>0</v>
      </c>
      <c r="BU149" s="4">
        <v>0</v>
      </c>
      <c r="BV149" s="51">
        <v>0</v>
      </c>
      <c r="BW149" s="50">
        <v>0</v>
      </c>
      <c r="BX149" s="4">
        <v>0</v>
      </c>
      <c r="BY149" s="51">
        <v>0</v>
      </c>
      <c r="BZ149" s="50">
        <v>0</v>
      </c>
      <c r="CA149" s="4">
        <v>0</v>
      </c>
      <c r="CB149" s="51">
        <v>0</v>
      </c>
      <c r="CC149" s="50">
        <v>0</v>
      </c>
      <c r="CD149" s="4">
        <v>0</v>
      </c>
      <c r="CE149" s="51">
        <v>0</v>
      </c>
      <c r="CF149" s="50">
        <v>0</v>
      </c>
      <c r="CG149" s="4">
        <v>0</v>
      </c>
      <c r="CH149" s="51">
        <v>0</v>
      </c>
      <c r="CI149" s="50">
        <v>0</v>
      </c>
      <c r="CJ149" s="4">
        <v>0</v>
      </c>
      <c r="CK149" s="51">
        <v>0</v>
      </c>
      <c r="CL149" s="50">
        <v>0</v>
      </c>
      <c r="CM149" s="4">
        <v>0</v>
      </c>
      <c r="CN149" s="51">
        <v>0</v>
      </c>
      <c r="CO149" s="50">
        <v>0</v>
      </c>
      <c r="CP149" s="4">
        <v>0</v>
      </c>
      <c r="CQ149" s="51">
        <v>0</v>
      </c>
      <c r="CR149" s="50">
        <v>0</v>
      </c>
      <c r="CS149" s="4">
        <v>0</v>
      </c>
      <c r="CT149" s="51">
        <v>0</v>
      </c>
      <c r="CU149" s="50">
        <v>0</v>
      </c>
      <c r="CV149" s="4">
        <v>0</v>
      </c>
      <c r="CW149" s="51">
        <v>0</v>
      </c>
      <c r="CX149" s="43">
        <v>9</v>
      </c>
      <c r="CY149" s="11">
        <v>106.161</v>
      </c>
      <c r="CZ149" s="44">
        <f t="shared" ref="CZ149:CZ150" si="168">CY149/CX149*1000</f>
        <v>11795.666666666668</v>
      </c>
      <c r="DA149" s="43">
        <v>1951.06</v>
      </c>
      <c r="DB149" s="11">
        <v>13419.154</v>
      </c>
      <c r="DC149" s="44">
        <f t="shared" ref="DC149:DC150" si="169">DB149/DA149*1000</f>
        <v>6877.8786915830369</v>
      </c>
      <c r="DD149" s="6">
        <f t="shared" si="163"/>
        <v>1967.86</v>
      </c>
      <c r="DE149" s="14">
        <f t="shared" si="164"/>
        <v>13584.631000000001</v>
      </c>
    </row>
    <row r="150" spans="1:109" x14ac:dyDescent="0.25">
      <c r="A150" s="78">
        <v>2020</v>
      </c>
      <c r="B150" s="79" t="s">
        <v>6</v>
      </c>
      <c r="C150" s="50">
        <v>0</v>
      </c>
      <c r="D150" s="4">
        <v>0</v>
      </c>
      <c r="E150" s="51">
        <v>0</v>
      </c>
      <c r="F150" s="50">
        <v>0</v>
      </c>
      <c r="G150" s="4">
        <v>0</v>
      </c>
      <c r="H150" s="51">
        <v>0</v>
      </c>
      <c r="I150" s="50">
        <v>0</v>
      </c>
      <c r="J150" s="4">
        <v>0</v>
      </c>
      <c r="K150" s="51">
        <v>0</v>
      </c>
      <c r="L150" s="50">
        <v>0</v>
      </c>
      <c r="M150" s="4">
        <v>0</v>
      </c>
      <c r="N150" s="51">
        <v>0</v>
      </c>
      <c r="O150" s="50">
        <v>0</v>
      </c>
      <c r="P150" s="4">
        <v>0</v>
      </c>
      <c r="Q150" s="51">
        <v>0</v>
      </c>
      <c r="R150" s="50">
        <v>0</v>
      </c>
      <c r="S150" s="4">
        <v>0</v>
      </c>
      <c r="T150" s="51">
        <v>0</v>
      </c>
      <c r="U150" s="50">
        <v>0</v>
      </c>
      <c r="V150" s="4">
        <v>0</v>
      </c>
      <c r="W150" s="51">
        <v>0</v>
      </c>
      <c r="X150" s="50">
        <v>0</v>
      </c>
      <c r="Y150" s="4">
        <v>0</v>
      </c>
      <c r="Z150" s="51">
        <v>0</v>
      </c>
      <c r="AA150" s="50">
        <v>0</v>
      </c>
      <c r="AB150" s="4">
        <v>0</v>
      </c>
      <c r="AC150" s="51">
        <v>0</v>
      </c>
      <c r="AD150" s="50">
        <v>0</v>
      </c>
      <c r="AE150" s="4">
        <v>0</v>
      </c>
      <c r="AF150" s="51">
        <v>0</v>
      </c>
      <c r="AG150" s="50">
        <v>0</v>
      </c>
      <c r="AH150" s="4">
        <v>0</v>
      </c>
      <c r="AI150" s="51">
        <v>0</v>
      </c>
      <c r="AJ150" s="50">
        <v>0</v>
      </c>
      <c r="AK150" s="4">
        <v>0</v>
      </c>
      <c r="AL150" s="51">
        <v>0</v>
      </c>
      <c r="AM150" s="50">
        <v>0</v>
      </c>
      <c r="AN150" s="4">
        <v>0</v>
      </c>
      <c r="AO150" s="51">
        <v>0</v>
      </c>
      <c r="AP150" s="50">
        <v>0</v>
      </c>
      <c r="AQ150" s="4">
        <v>0</v>
      </c>
      <c r="AR150" s="51">
        <v>0</v>
      </c>
      <c r="AS150" s="50">
        <v>0</v>
      </c>
      <c r="AT150" s="4">
        <v>0</v>
      </c>
      <c r="AU150" s="51">
        <v>0</v>
      </c>
      <c r="AV150" s="50">
        <v>0</v>
      </c>
      <c r="AW150" s="4">
        <v>0</v>
      </c>
      <c r="AX150" s="51">
        <v>0</v>
      </c>
      <c r="AY150" s="50">
        <v>0</v>
      </c>
      <c r="AZ150" s="4">
        <v>0</v>
      </c>
      <c r="BA150" s="51">
        <v>0</v>
      </c>
      <c r="BB150" s="50">
        <v>0</v>
      </c>
      <c r="BC150" s="4">
        <v>0</v>
      </c>
      <c r="BD150" s="51">
        <v>0</v>
      </c>
      <c r="BE150" s="50">
        <v>0</v>
      </c>
      <c r="BF150" s="4">
        <v>0</v>
      </c>
      <c r="BG150" s="51">
        <f t="shared" si="166"/>
        <v>0</v>
      </c>
      <c r="BH150" s="50">
        <v>0</v>
      </c>
      <c r="BI150" s="4">
        <v>0</v>
      </c>
      <c r="BJ150" s="51">
        <v>0</v>
      </c>
      <c r="BK150" s="50">
        <v>0</v>
      </c>
      <c r="BL150" s="4">
        <v>0</v>
      </c>
      <c r="BM150" s="51">
        <v>0</v>
      </c>
      <c r="BN150" s="43">
        <v>4.5</v>
      </c>
      <c r="BO150" s="11">
        <v>47.128</v>
      </c>
      <c r="BP150" s="44">
        <f t="shared" ref="BP150" si="170">BO150/BN150*1000</f>
        <v>10472.888888888889</v>
      </c>
      <c r="BQ150" s="50">
        <v>0</v>
      </c>
      <c r="BR150" s="4">
        <v>0</v>
      </c>
      <c r="BS150" s="51">
        <v>0</v>
      </c>
      <c r="BT150" s="50">
        <v>0</v>
      </c>
      <c r="BU150" s="4">
        <v>0</v>
      </c>
      <c r="BV150" s="51">
        <v>0</v>
      </c>
      <c r="BW150" s="50">
        <v>0</v>
      </c>
      <c r="BX150" s="4">
        <v>0</v>
      </c>
      <c r="BY150" s="51">
        <v>0</v>
      </c>
      <c r="BZ150" s="50">
        <v>0</v>
      </c>
      <c r="CA150" s="4">
        <v>0</v>
      </c>
      <c r="CB150" s="51">
        <v>0</v>
      </c>
      <c r="CC150" s="50">
        <v>0</v>
      </c>
      <c r="CD150" s="4">
        <v>0</v>
      </c>
      <c r="CE150" s="51">
        <v>0</v>
      </c>
      <c r="CF150" s="50">
        <v>0</v>
      </c>
      <c r="CG150" s="4">
        <v>0</v>
      </c>
      <c r="CH150" s="51">
        <v>0</v>
      </c>
      <c r="CI150" s="50">
        <v>0</v>
      </c>
      <c r="CJ150" s="4">
        <v>0</v>
      </c>
      <c r="CK150" s="51">
        <v>0</v>
      </c>
      <c r="CL150" s="50">
        <v>0</v>
      </c>
      <c r="CM150" s="4">
        <v>0</v>
      </c>
      <c r="CN150" s="51">
        <v>0</v>
      </c>
      <c r="CO150" s="50">
        <v>0</v>
      </c>
      <c r="CP150" s="4">
        <v>0</v>
      </c>
      <c r="CQ150" s="51">
        <v>0</v>
      </c>
      <c r="CR150" s="50">
        <v>0</v>
      </c>
      <c r="CS150" s="4">
        <v>0</v>
      </c>
      <c r="CT150" s="51">
        <v>0</v>
      </c>
      <c r="CU150" s="50">
        <v>0</v>
      </c>
      <c r="CV150" s="4">
        <v>0</v>
      </c>
      <c r="CW150" s="51">
        <v>0</v>
      </c>
      <c r="CX150" s="43">
        <v>1.0149999999999999</v>
      </c>
      <c r="CY150" s="11">
        <v>11.298999999999999</v>
      </c>
      <c r="CZ150" s="44">
        <f t="shared" si="168"/>
        <v>11132.019704433498</v>
      </c>
      <c r="DA150" s="43">
        <v>1046.28</v>
      </c>
      <c r="DB150" s="11">
        <v>6656.9279999999999</v>
      </c>
      <c r="DC150" s="44">
        <f t="shared" si="169"/>
        <v>6362.4727606376882</v>
      </c>
      <c r="DD150" s="6">
        <f t="shared" si="163"/>
        <v>1051.7950000000001</v>
      </c>
      <c r="DE150" s="14">
        <f t="shared" si="164"/>
        <v>6715.3549999999996</v>
      </c>
    </row>
    <row r="151" spans="1:109" x14ac:dyDescent="0.25">
      <c r="A151" s="78">
        <v>2020</v>
      </c>
      <c r="B151" s="79" t="s">
        <v>7</v>
      </c>
      <c r="C151" s="50">
        <v>0</v>
      </c>
      <c r="D151" s="4">
        <v>0</v>
      </c>
      <c r="E151" s="51">
        <v>0</v>
      </c>
      <c r="F151" s="50">
        <v>0</v>
      </c>
      <c r="G151" s="4">
        <v>0</v>
      </c>
      <c r="H151" s="51">
        <v>0</v>
      </c>
      <c r="I151" s="50">
        <v>0</v>
      </c>
      <c r="J151" s="4">
        <v>0</v>
      </c>
      <c r="K151" s="51">
        <v>0</v>
      </c>
      <c r="L151" s="50">
        <v>0</v>
      </c>
      <c r="M151" s="4">
        <v>0</v>
      </c>
      <c r="N151" s="51">
        <v>0</v>
      </c>
      <c r="O151" s="50">
        <v>0</v>
      </c>
      <c r="P151" s="4">
        <v>0</v>
      </c>
      <c r="Q151" s="51">
        <v>0</v>
      </c>
      <c r="R151" s="50">
        <v>0</v>
      </c>
      <c r="S151" s="4">
        <v>0</v>
      </c>
      <c r="T151" s="51">
        <v>0</v>
      </c>
      <c r="U151" s="50">
        <v>0</v>
      </c>
      <c r="V151" s="4">
        <v>0</v>
      </c>
      <c r="W151" s="51">
        <v>0</v>
      </c>
      <c r="X151" s="50">
        <v>0</v>
      </c>
      <c r="Y151" s="4">
        <v>0</v>
      </c>
      <c r="Z151" s="51">
        <v>0</v>
      </c>
      <c r="AA151" s="50">
        <v>0</v>
      </c>
      <c r="AB151" s="4">
        <v>0</v>
      </c>
      <c r="AC151" s="51">
        <v>0</v>
      </c>
      <c r="AD151" s="50">
        <v>0</v>
      </c>
      <c r="AE151" s="4">
        <v>0</v>
      </c>
      <c r="AF151" s="51">
        <v>0</v>
      </c>
      <c r="AG151" s="50">
        <v>0</v>
      </c>
      <c r="AH151" s="4">
        <v>0</v>
      </c>
      <c r="AI151" s="51">
        <v>0</v>
      </c>
      <c r="AJ151" s="50">
        <v>0</v>
      </c>
      <c r="AK151" s="4">
        <v>0</v>
      </c>
      <c r="AL151" s="51">
        <v>0</v>
      </c>
      <c r="AM151" s="50">
        <v>0</v>
      </c>
      <c r="AN151" s="4">
        <v>0</v>
      </c>
      <c r="AO151" s="51">
        <v>0</v>
      </c>
      <c r="AP151" s="50">
        <v>0</v>
      </c>
      <c r="AQ151" s="4">
        <v>0</v>
      </c>
      <c r="AR151" s="51">
        <v>0</v>
      </c>
      <c r="AS151" s="50">
        <v>0</v>
      </c>
      <c r="AT151" s="4">
        <v>0</v>
      </c>
      <c r="AU151" s="51">
        <v>0</v>
      </c>
      <c r="AV151" s="50">
        <v>0</v>
      </c>
      <c r="AW151" s="4">
        <v>0</v>
      </c>
      <c r="AX151" s="51">
        <v>0</v>
      </c>
      <c r="AY151" s="50">
        <v>0</v>
      </c>
      <c r="AZ151" s="4">
        <v>0</v>
      </c>
      <c r="BA151" s="51">
        <v>0</v>
      </c>
      <c r="BB151" s="50">
        <v>0</v>
      </c>
      <c r="BC151" s="4">
        <v>0</v>
      </c>
      <c r="BD151" s="51">
        <v>0</v>
      </c>
      <c r="BE151" s="50">
        <v>0</v>
      </c>
      <c r="BF151" s="4">
        <v>0</v>
      </c>
      <c r="BG151" s="51">
        <f t="shared" si="166"/>
        <v>0</v>
      </c>
      <c r="BH151" s="50">
        <v>0</v>
      </c>
      <c r="BI151" s="4">
        <v>0</v>
      </c>
      <c r="BJ151" s="51">
        <v>0</v>
      </c>
      <c r="BK151" s="43">
        <v>3</v>
      </c>
      <c r="BL151" s="11">
        <v>42.795000000000002</v>
      </c>
      <c r="BM151" s="44">
        <f t="shared" ref="BM151" si="171">BL151/BK151*1000</f>
        <v>14265</v>
      </c>
      <c r="BN151" s="50">
        <v>0</v>
      </c>
      <c r="BO151" s="4">
        <v>0</v>
      </c>
      <c r="BP151" s="51">
        <v>0</v>
      </c>
      <c r="BQ151" s="43">
        <v>3</v>
      </c>
      <c r="BR151" s="11">
        <v>18.344000000000001</v>
      </c>
      <c r="BS151" s="44">
        <f t="shared" si="167"/>
        <v>6114.666666666667</v>
      </c>
      <c r="BT151" s="50">
        <v>0</v>
      </c>
      <c r="BU151" s="4">
        <v>0</v>
      </c>
      <c r="BV151" s="51">
        <v>0</v>
      </c>
      <c r="BW151" s="50">
        <v>0</v>
      </c>
      <c r="BX151" s="4">
        <v>0</v>
      </c>
      <c r="BY151" s="51">
        <v>0</v>
      </c>
      <c r="BZ151" s="50">
        <v>0</v>
      </c>
      <c r="CA151" s="4">
        <v>0</v>
      </c>
      <c r="CB151" s="51">
        <v>0</v>
      </c>
      <c r="CC151" s="50">
        <v>0</v>
      </c>
      <c r="CD151" s="4">
        <v>0</v>
      </c>
      <c r="CE151" s="51">
        <v>0</v>
      </c>
      <c r="CF151" s="50">
        <v>0</v>
      </c>
      <c r="CG151" s="4">
        <v>0</v>
      </c>
      <c r="CH151" s="51">
        <v>0</v>
      </c>
      <c r="CI151" s="50">
        <v>0</v>
      </c>
      <c r="CJ151" s="4">
        <v>0</v>
      </c>
      <c r="CK151" s="51">
        <v>0</v>
      </c>
      <c r="CL151" s="50">
        <v>0</v>
      </c>
      <c r="CM151" s="4">
        <v>0</v>
      </c>
      <c r="CN151" s="51">
        <v>0</v>
      </c>
      <c r="CO151" s="50">
        <v>0</v>
      </c>
      <c r="CP151" s="4">
        <v>0</v>
      </c>
      <c r="CQ151" s="51">
        <v>0</v>
      </c>
      <c r="CR151" s="50">
        <v>0</v>
      </c>
      <c r="CS151" s="4">
        <v>0</v>
      </c>
      <c r="CT151" s="51">
        <v>0</v>
      </c>
      <c r="CU151" s="50">
        <v>0</v>
      </c>
      <c r="CV151" s="4">
        <v>0</v>
      </c>
      <c r="CW151" s="51">
        <v>0</v>
      </c>
      <c r="CX151" s="50">
        <v>0</v>
      </c>
      <c r="CY151" s="4">
        <v>0</v>
      </c>
      <c r="CZ151" s="51">
        <v>0</v>
      </c>
      <c r="DA151" s="43">
        <v>1492</v>
      </c>
      <c r="DB151" s="11">
        <v>9575.1779999999999</v>
      </c>
      <c r="DC151" s="44">
        <f t="shared" ref="DC151" si="172">DB151/DA151*1000</f>
        <v>6417.6796246648792</v>
      </c>
      <c r="DD151" s="6">
        <f t="shared" si="163"/>
        <v>1498</v>
      </c>
      <c r="DE151" s="14">
        <f t="shared" si="164"/>
        <v>9636.3169999999991</v>
      </c>
    </row>
    <row r="152" spans="1:109" s="94" customFormat="1" x14ac:dyDescent="0.25">
      <c r="A152" s="87">
        <v>2020</v>
      </c>
      <c r="B152" s="88" t="s">
        <v>8</v>
      </c>
      <c r="C152" s="89">
        <v>0</v>
      </c>
      <c r="D152" s="90">
        <v>0</v>
      </c>
      <c r="E152" s="91">
        <f>IF(C152=0,0,D152/C152*1000)</f>
        <v>0</v>
      </c>
      <c r="F152" s="89">
        <v>0</v>
      </c>
      <c r="G152" s="90">
        <v>0</v>
      </c>
      <c r="H152" s="91">
        <f>IF(F152=0,0,G152/F152*1000)</f>
        <v>0</v>
      </c>
      <c r="I152" s="89">
        <v>0</v>
      </c>
      <c r="J152" s="90">
        <v>0</v>
      </c>
      <c r="K152" s="91">
        <f>IF(I152=0,0,J152/I152*1000)</f>
        <v>0</v>
      </c>
      <c r="L152" s="89">
        <v>0</v>
      </c>
      <c r="M152" s="90">
        <v>0</v>
      </c>
      <c r="N152" s="91">
        <f>IF(L152=0,0,M152/L152*1000)</f>
        <v>0</v>
      </c>
      <c r="O152" s="89">
        <v>0</v>
      </c>
      <c r="P152" s="90">
        <v>0</v>
      </c>
      <c r="Q152" s="91">
        <f>IF(O152=0,0,P152/O152*1000)</f>
        <v>0</v>
      </c>
      <c r="R152" s="89">
        <v>0</v>
      </c>
      <c r="S152" s="90">
        <v>0</v>
      </c>
      <c r="T152" s="91">
        <f>IF(R152=0,0,S152/R152*1000)</f>
        <v>0</v>
      </c>
      <c r="U152" s="89">
        <v>0</v>
      </c>
      <c r="V152" s="90">
        <v>0</v>
      </c>
      <c r="W152" s="91">
        <f>IF(U152=0,0,V152/U152*1000)</f>
        <v>0</v>
      </c>
      <c r="X152" s="89">
        <v>0</v>
      </c>
      <c r="Y152" s="90">
        <v>0</v>
      </c>
      <c r="Z152" s="91">
        <f>IF(X152=0,0,Y152/X152*1000)</f>
        <v>0</v>
      </c>
      <c r="AA152" s="89">
        <v>0</v>
      </c>
      <c r="AB152" s="90">
        <v>0</v>
      </c>
      <c r="AC152" s="91">
        <f>IF(AA152=0,0,AB152/AA152*1000)</f>
        <v>0</v>
      </c>
      <c r="AD152" s="89">
        <v>0</v>
      </c>
      <c r="AE152" s="90">
        <v>0</v>
      </c>
      <c r="AF152" s="91">
        <f>IF(AD152=0,0,AE152/AD152*1000)</f>
        <v>0</v>
      </c>
      <c r="AG152" s="89">
        <v>0</v>
      </c>
      <c r="AH152" s="90">
        <v>0</v>
      </c>
      <c r="AI152" s="91">
        <f>IF(AG152=0,0,AH152/AG152*1000)</f>
        <v>0</v>
      </c>
      <c r="AJ152" s="89">
        <v>0</v>
      </c>
      <c r="AK152" s="90">
        <v>0</v>
      </c>
      <c r="AL152" s="91">
        <f>IF(AJ152=0,0,AK152/AJ152*1000)</f>
        <v>0</v>
      </c>
      <c r="AM152" s="89">
        <v>0</v>
      </c>
      <c r="AN152" s="90">
        <v>0</v>
      </c>
      <c r="AO152" s="91">
        <f>IF(AM152=0,0,AN152/AM152*1000)</f>
        <v>0</v>
      </c>
      <c r="AP152" s="89">
        <v>0</v>
      </c>
      <c r="AQ152" s="90">
        <v>0</v>
      </c>
      <c r="AR152" s="91">
        <f>IF(AP152=0,0,AQ152/AP152*1000)</f>
        <v>0</v>
      </c>
      <c r="AS152" s="89">
        <v>0</v>
      </c>
      <c r="AT152" s="90">
        <v>0</v>
      </c>
      <c r="AU152" s="91">
        <f>IF(AS152=0,0,AT152/AS152*1000)</f>
        <v>0</v>
      </c>
      <c r="AV152" s="89">
        <v>0</v>
      </c>
      <c r="AW152" s="90">
        <v>0</v>
      </c>
      <c r="AX152" s="91">
        <f>IF(AV152=0,0,AW152/AV152*1000)</f>
        <v>0</v>
      </c>
      <c r="AY152" s="89">
        <v>0</v>
      </c>
      <c r="AZ152" s="90">
        <v>0</v>
      </c>
      <c r="BA152" s="91">
        <f>IF(AY152=0,0,AZ152/AY152*1000)</f>
        <v>0</v>
      </c>
      <c r="BB152" s="89">
        <v>0</v>
      </c>
      <c r="BC152" s="90">
        <v>0</v>
      </c>
      <c r="BD152" s="91">
        <f>IF(BB152=0,0,BC152/BB152*1000)</f>
        <v>0</v>
      </c>
      <c r="BE152" s="89">
        <v>0</v>
      </c>
      <c r="BF152" s="90">
        <v>0</v>
      </c>
      <c r="BG152" s="91">
        <f t="shared" si="166"/>
        <v>0</v>
      </c>
      <c r="BH152" s="89">
        <v>0</v>
      </c>
      <c r="BI152" s="90">
        <v>0</v>
      </c>
      <c r="BJ152" s="91">
        <f>IF(BH152=0,0,BI152/BH152*1000)</f>
        <v>0</v>
      </c>
      <c r="BK152" s="89">
        <v>0</v>
      </c>
      <c r="BL152" s="90">
        <v>0</v>
      </c>
      <c r="BM152" s="91">
        <f>IF(BK152=0,0,BL152/BK152*1000)</f>
        <v>0</v>
      </c>
      <c r="BN152" s="89">
        <v>0</v>
      </c>
      <c r="BO152" s="90">
        <v>0</v>
      </c>
      <c r="BP152" s="91">
        <f>IF(BN152=0,0,BO152/BN152*1000)</f>
        <v>0</v>
      </c>
      <c r="BQ152" s="89">
        <v>1</v>
      </c>
      <c r="BR152" s="90">
        <v>6.1150000000000002</v>
      </c>
      <c r="BS152" s="91">
        <f>IF(BQ152=0,0,BR152/BQ152*1000)</f>
        <v>6115</v>
      </c>
      <c r="BT152" s="89">
        <v>0</v>
      </c>
      <c r="BU152" s="90">
        <v>0</v>
      </c>
      <c r="BV152" s="91">
        <f>IF(BT152=0,0,BU152/BT152*1000)</f>
        <v>0</v>
      </c>
      <c r="BW152" s="89">
        <v>0</v>
      </c>
      <c r="BX152" s="90">
        <v>0</v>
      </c>
      <c r="BY152" s="91">
        <f>IF(BW152=0,0,BX152/BW152*1000)</f>
        <v>0</v>
      </c>
      <c r="BZ152" s="89">
        <v>0</v>
      </c>
      <c r="CA152" s="90">
        <v>0</v>
      </c>
      <c r="CB152" s="91">
        <f>IF(BZ152=0,0,CA152/BZ152*1000)</f>
        <v>0</v>
      </c>
      <c r="CC152" s="89">
        <v>0</v>
      </c>
      <c r="CD152" s="90">
        <v>0</v>
      </c>
      <c r="CE152" s="91">
        <f>IF(CC152=0,0,CD152/CC152*1000)</f>
        <v>0</v>
      </c>
      <c r="CF152" s="89">
        <v>0</v>
      </c>
      <c r="CG152" s="90">
        <v>0</v>
      </c>
      <c r="CH152" s="91">
        <v>0</v>
      </c>
      <c r="CI152" s="89">
        <v>0</v>
      </c>
      <c r="CJ152" s="90">
        <v>0</v>
      </c>
      <c r="CK152" s="91">
        <f>IF(CI152=0,0,CJ152/CI152*1000)</f>
        <v>0</v>
      </c>
      <c r="CL152" s="89">
        <v>0</v>
      </c>
      <c r="CM152" s="90">
        <v>0</v>
      </c>
      <c r="CN152" s="91">
        <f>IF(CL152=0,0,CM152/CL152*1000)</f>
        <v>0</v>
      </c>
      <c r="CO152" s="89">
        <v>0</v>
      </c>
      <c r="CP152" s="90">
        <v>0</v>
      </c>
      <c r="CQ152" s="91">
        <f>IF(CO152=0,0,CP152/CO152*1000)</f>
        <v>0</v>
      </c>
      <c r="CR152" s="89">
        <v>0</v>
      </c>
      <c r="CS152" s="90">
        <v>0</v>
      </c>
      <c r="CT152" s="91">
        <f>IF(CR152=0,0,CS152/CR152*1000)</f>
        <v>0</v>
      </c>
      <c r="CU152" s="89">
        <v>0</v>
      </c>
      <c r="CV152" s="90">
        <v>0</v>
      </c>
      <c r="CW152" s="91">
        <f>IF(CU152=0,0,CV152/CU152*1000)</f>
        <v>0</v>
      </c>
      <c r="CX152" s="89">
        <v>13.5</v>
      </c>
      <c r="CY152" s="90">
        <v>157.66900000000001</v>
      </c>
      <c r="CZ152" s="91">
        <f>IF(CX152=0,0,CY152/CX152*1000)</f>
        <v>11679.185185185186</v>
      </c>
      <c r="DA152" s="89">
        <v>187.4</v>
      </c>
      <c r="DB152" s="90">
        <v>1459.6479999999999</v>
      </c>
      <c r="DC152" s="91">
        <f>IF(DA152=0,0,DB152/DA152*1000)</f>
        <v>7788.9434364994659</v>
      </c>
      <c r="DD152" s="92">
        <f t="shared" si="163"/>
        <v>201.9</v>
      </c>
      <c r="DE152" s="95">
        <f t="shared" si="164"/>
        <v>1623.432</v>
      </c>
    </row>
    <row r="153" spans="1:109" x14ac:dyDescent="0.25">
      <c r="A153" s="78">
        <v>2020</v>
      </c>
      <c r="B153" s="44" t="s">
        <v>9</v>
      </c>
      <c r="C153" s="43">
        <v>0</v>
      </c>
      <c r="D153" s="11">
        <v>0</v>
      </c>
      <c r="E153" s="44">
        <f t="shared" ref="E153:BS160" si="173">IF(C153=0,0,D153/C153*1000)</f>
        <v>0</v>
      </c>
      <c r="F153" s="43">
        <v>0</v>
      </c>
      <c r="G153" s="11">
        <v>0</v>
      </c>
      <c r="H153" s="44">
        <f t="shared" si="173"/>
        <v>0</v>
      </c>
      <c r="I153" s="43">
        <v>0</v>
      </c>
      <c r="J153" s="11">
        <v>0</v>
      </c>
      <c r="K153" s="44">
        <f t="shared" si="173"/>
        <v>0</v>
      </c>
      <c r="L153" s="43">
        <v>0</v>
      </c>
      <c r="M153" s="11">
        <v>0</v>
      </c>
      <c r="N153" s="44">
        <f t="shared" si="173"/>
        <v>0</v>
      </c>
      <c r="O153" s="43">
        <v>0</v>
      </c>
      <c r="P153" s="11">
        <v>0</v>
      </c>
      <c r="Q153" s="44">
        <f t="shared" si="173"/>
        <v>0</v>
      </c>
      <c r="R153" s="43">
        <v>0</v>
      </c>
      <c r="S153" s="11">
        <v>0</v>
      </c>
      <c r="T153" s="44">
        <f t="shared" si="173"/>
        <v>0</v>
      </c>
      <c r="U153" s="43">
        <v>0</v>
      </c>
      <c r="V153" s="11">
        <v>0</v>
      </c>
      <c r="W153" s="44">
        <f t="shared" si="173"/>
        <v>0</v>
      </c>
      <c r="X153" s="43">
        <v>0</v>
      </c>
      <c r="Y153" s="11">
        <v>0</v>
      </c>
      <c r="Z153" s="44">
        <f t="shared" si="173"/>
        <v>0</v>
      </c>
      <c r="AA153" s="43">
        <v>0</v>
      </c>
      <c r="AB153" s="11">
        <v>0</v>
      </c>
      <c r="AC153" s="44">
        <f t="shared" si="173"/>
        <v>0</v>
      </c>
      <c r="AD153" s="43">
        <v>0.14000000000000001</v>
      </c>
      <c r="AE153" s="11">
        <v>5.16</v>
      </c>
      <c r="AF153" s="44">
        <f t="shared" si="173"/>
        <v>36857.142857142855</v>
      </c>
      <c r="AG153" s="43">
        <v>0</v>
      </c>
      <c r="AH153" s="11">
        <v>0</v>
      </c>
      <c r="AI153" s="44">
        <f t="shared" si="173"/>
        <v>0</v>
      </c>
      <c r="AJ153" s="43">
        <v>0</v>
      </c>
      <c r="AK153" s="11">
        <v>0</v>
      </c>
      <c r="AL153" s="44">
        <f t="shared" si="173"/>
        <v>0</v>
      </c>
      <c r="AM153" s="43">
        <v>0</v>
      </c>
      <c r="AN153" s="11">
        <v>0</v>
      </c>
      <c r="AO153" s="44">
        <f t="shared" si="173"/>
        <v>0</v>
      </c>
      <c r="AP153" s="43">
        <v>0</v>
      </c>
      <c r="AQ153" s="11">
        <v>0</v>
      </c>
      <c r="AR153" s="44">
        <f t="shared" si="173"/>
        <v>0</v>
      </c>
      <c r="AS153" s="43">
        <v>0</v>
      </c>
      <c r="AT153" s="11">
        <v>0</v>
      </c>
      <c r="AU153" s="44">
        <f t="shared" si="173"/>
        <v>0</v>
      </c>
      <c r="AV153" s="43">
        <v>0</v>
      </c>
      <c r="AW153" s="11">
        <v>0</v>
      </c>
      <c r="AX153" s="44">
        <f t="shared" si="173"/>
        <v>0</v>
      </c>
      <c r="AY153" s="43">
        <v>0</v>
      </c>
      <c r="AZ153" s="11">
        <v>0</v>
      </c>
      <c r="BA153" s="44">
        <f t="shared" si="173"/>
        <v>0</v>
      </c>
      <c r="BB153" s="43">
        <v>0</v>
      </c>
      <c r="BC153" s="11">
        <v>0</v>
      </c>
      <c r="BD153" s="44">
        <f t="shared" si="173"/>
        <v>0</v>
      </c>
      <c r="BE153" s="43">
        <v>0</v>
      </c>
      <c r="BF153" s="11">
        <v>0</v>
      </c>
      <c r="BG153" s="44">
        <f t="shared" si="166"/>
        <v>0</v>
      </c>
      <c r="BH153" s="43">
        <v>0</v>
      </c>
      <c r="BI153" s="11">
        <v>0</v>
      </c>
      <c r="BJ153" s="44">
        <f t="shared" si="173"/>
        <v>0</v>
      </c>
      <c r="BK153" s="43">
        <v>0</v>
      </c>
      <c r="BL153" s="11">
        <v>0</v>
      </c>
      <c r="BM153" s="44">
        <f t="shared" si="173"/>
        <v>0</v>
      </c>
      <c r="BN153" s="43">
        <v>0</v>
      </c>
      <c r="BO153" s="11">
        <v>0</v>
      </c>
      <c r="BP153" s="44">
        <f t="shared" si="173"/>
        <v>0</v>
      </c>
      <c r="BQ153" s="43">
        <v>9.3478500000000011</v>
      </c>
      <c r="BR153" s="11">
        <v>36.996000000000002</v>
      </c>
      <c r="BS153" s="44">
        <f t="shared" si="173"/>
        <v>3957.7015035542931</v>
      </c>
      <c r="BT153" s="43">
        <v>0</v>
      </c>
      <c r="BU153" s="11">
        <v>0</v>
      </c>
      <c r="BV153" s="44">
        <f t="shared" ref="BV153:DC160" si="174">IF(BT153=0,0,BU153/BT153*1000)</f>
        <v>0</v>
      </c>
      <c r="BW153" s="43">
        <v>0</v>
      </c>
      <c r="BX153" s="11">
        <v>0</v>
      </c>
      <c r="BY153" s="44">
        <f t="shared" si="174"/>
        <v>0</v>
      </c>
      <c r="BZ153" s="43">
        <v>0</v>
      </c>
      <c r="CA153" s="11">
        <v>0</v>
      </c>
      <c r="CB153" s="44">
        <f t="shared" si="174"/>
        <v>0</v>
      </c>
      <c r="CC153" s="43">
        <v>0</v>
      </c>
      <c r="CD153" s="11">
        <v>0</v>
      </c>
      <c r="CE153" s="44">
        <f t="shared" si="174"/>
        <v>0</v>
      </c>
      <c r="CF153" s="43">
        <v>0</v>
      </c>
      <c r="CG153" s="11">
        <v>0</v>
      </c>
      <c r="CH153" s="44">
        <v>0</v>
      </c>
      <c r="CI153" s="43">
        <v>0</v>
      </c>
      <c r="CJ153" s="11">
        <v>0</v>
      </c>
      <c r="CK153" s="44">
        <f t="shared" si="174"/>
        <v>0</v>
      </c>
      <c r="CL153" s="43">
        <v>0</v>
      </c>
      <c r="CM153" s="11">
        <v>0</v>
      </c>
      <c r="CN153" s="44">
        <f t="shared" si="174"/>
        <v>0</v>
      </c>
      <c r="CO153" s="43">
        <v>0</v>
      </c>
      <c r="CP153" s="11">
        <v>0</v>
      </c>
      <c r="CQ153" s="44">
        <f t="shared" si="174"/>
        <v>0</v>
      </c>
      <c r="CR153" s="43">
        <v>0</v>
      </c>
      <c r="CS153" s="11">
        <v>0</v>
      </c>
      <c r="CT153" s="44">
        <f t="shared" si="174"/>
        <v>0</v>
      </c>
      <c r="CU153" s="43">
        <v>0</v>
      </c>
      <c r="CV153" s="11">
        <v>0</v>
      </c>
      <c r="CW153" s="44">
        <f t="shared" si="174"/>
        <v>0</v>
      </c>
      <c r="CX153" s="43">
        <v>5.12</v>
      </c>
      <c r="CY153" s="11">
        <v>74.632000000000005</v>
      </c>
      <c r="CZ153" s="44">
        <f t="shared" si="174"/>
        <v>14576.562500000002</v>
      </c>
      <c r="DA153" s="43">
        <v>500</v>
      </c>
      <c r="DB153" s="11">
        <v>3924.8629999999998</v>
      </c>
      <c r="DC153" s="44">
        <f t="shared" si="174"/>
        <v>7849.7259999999997</v>
      </c>
      <c r="DD153" s="6">
        <f t="shared" si="163"/>
        <v>514.60784999999998</v>
      </c>
      <c r="DE153" s="14">
        <f t="shared" si="164"/>
        <v>4041.6509999999998</v>
      </c>
    </row>
    <row r="154" spans="1:109" x14ac:dyDescent="0.25">
      <c r="A154" s="78">
        <v>2020</v>
      </c>
      <c r="B154" s="79" t="s">
        <v>10</v>
      </c>
      <c r="C154" s="43">
        <v>0</v>
      </c>
      <c r="D154" s="11">
        <v>0</v>
      </c>
      <c r="E154" s="44">
        <f t="shared" si="173"/>
        <v>0</v>
      </c>
      <c r="F154" s="43">
        <v>0</v>
      </c>
      <c r="G154" s="11">
        <v>0</v>
      </c>
      <c r="H154" s="44">
        <f t="shared" si="173"/>
        <v>0</v>
      </c>
      <c r="I154" s="43">
        <v>0</v>
      </c>
      <c r="J154" s="11">
        <v>0</v>
      </c>
      <c r="K154" s="44">
        <f t="shared" si="173"/>
        <v>0</v>
      </c>
      <c r="L154" s="43">
        <v>0</v>
      </c>
      <c r="M154" s="11">
        <v>0</v>
      </c>
      <c r="N154" s="44">
        <f t="shared" si="173"/>
        <v>0</v>
      </c>
      <c r="O154" s="43">
        <v>0</v>
      </c>
      <c r="P154" s="11">
        <v>0</v>
      </c>
      <c r="Q154" s="44">
        <f t="shared" si="173"/>
        <v>0</v>
      </c>
      <c r="R154" s="43">
        <v>0</v>
      </c>
      <c r="S154" s="11">
        <v>0</v>
      </c>
      <c r="T154" s="44">
        <f t="shared" si="173"/>
        <v>0</v>
      </c>
      <c r="U154" s="43">
        <v>0</v>
      </c>
      <c r="V154" s="11">
        <v>0</v>
      </c>
      <c r="W154" s="44">
        <f t="shared" si="173"/>
        <v>0</v>
      </c>
      <c r="X154" s="43">
        <v>0</v>
      </c>
      <c r="Y154" s="11">
        <v>0</v>
      </c>
      <c r="Z154" s="44">
        <f t="shared" si="173"/>
        <v>0</v>
      </c>
      <c r="AA154" s="43">
        <v>0</v>
      </c>
      <c r="AB154" s="11">
        <v>0</v>
      </c>
      <c r="AC154" s="44">
        <f t="shared" si="173"/>
        <v>0</v>
      </c>
      <c r="AD154" s="43">
        <v>0</v>
      </c>
      <c r="AE154" s="11">
        <v>0</v>
      </c>
      <c r="AF154" s="44">
        <f t="shared" si="173"/>
        <v>0</v>
      </c>
      <c r="AG154" s="43">
        <v>0</v>
      </c>
      <c r="AH154" s="11">
        <v>0</v>
      </c>
      <c r="AI154" s="44">
        <f t="shared" si="173"/>
        <v>0</v>
      </c>
      <c r="AJ154" s="43">
        <v>0</v>
      </c>
      <c r="AK154" s="11">
        <v>0</v>
      </c>
      <c r="AL154" s="44">
        <f t="shared" si="173"/>
        <v>0</v>
      </c>
      <c r="AM154" s="43">
        <v>0</v>
      </c>
      <c r="AN154" s="11">
        <v>0</v>
      </c>
      <c r="AO154" s="44">
        <f t="shared" si="173"/>
        <v>0</v>
      </c>
      <c r="AP154" s="43">
        <v>0</v>
      </c>
      <c r="AQ154" s="11">
        <v>0</v>
      </c>
      <c r="AR154" s="44">
        <f t="shared" si="173"/>
        <v>0</v>
      </c>
      <c r="AS154" s="43">
        <v>0</v>
      </c>
      <c r="AT154" s="11">
        <v>0</v>
      </c>
      <c r="AU154" s="44">
        <f t="shared" si="173"/>
        <v>0</v>
      </c>
      <c r="AV154" s="43">
        <v>0</v>
      </c>
      <c r="AW154" s="11">
        <v>0</v>
      </c>
      <c r="AX154" s="44">
        <f t="shared" si="173"/>
        <v>0</v>
      </c>
      <c r="AY154" s="43">
        <v>0</v>
      </c>
      <c r="AZ154" s="11">
        <v>0</v>
      </c>
      <c r="BA154" s="44">
        <f t="shared" si="173"/>
        <v>0</v>
      </c>
      <c r="BB154" s="43">
        <v>0</v>
      </c>
      <c r="BC154" s="11">
        <v>0</v>
      </c>
      <c r="BD154" s="44">
        <f t="shared" si="173"/>
        <v>0</v>
      </c>
      <c r="BE154" s="43">
        <v>0</v>
      </c>
      <c r="BF154" s="11">
        <v>0</v>
      </c>
      <c r="BG154" s="44">
        <f t="shared" si="166"/>
        <v>0</v>
      </c>
      <c r="BH154" s="43">
        <v>0</v>
      </c>
      <c r="BI154" s="11">
        <v>0</v>
      </c>
      <c r="BJ154" s="44">
        <f t="shared" si="173"/>
        <v>0</v>
      </c>
      <c r="BK154" s="43">
        <v>0</v>
      </c>
      <c r="BL154" s="11">
        <v>0</v>
      </c>
      <c r="BM154" s="44">
        <f t="shared" si="173"/>
        <v>0</v>
      </c>
      <c r="BN154" s="43">
        <v>0</v>
      </c>
      <c r="BO154" s="11">
        <v>0</v>
      </c>
      <c r="BP154" s="44">
        <f t="shared" si="173"/>
        <v>0</v>
      </c>
      <c r="BQ154" s="43">
        <v>52.718419999999995</v>
      </c>
      <c r="BR154" s="11">
        <v>348.25400000000002</v>
      </c>
      <c r="BS154" s="44">
        <f t="shared" si="173"/>
        <v>6605.92635363503</v>
      </c>
      <c r="BT154" s="43">
        <v>0</v>
      </c>
      <c r="BU154" s="11">
        <v>0</v>
      </c>
      <c r="BV154" s="44">
        <f t="shared" si="174"/>
        <v>0</v>
      </c>
      <c r="BW154" s="43">
        <v>0</v>
      </c>
      <c r="BX154" s="11">
        <v>0</v>
      </c>
      <c r="BY154" s="44">
        <f t="shared" si="174"/>
        <v>0</v>
      </c>
      <c r="BZ154" s="43">
        <v>0</v>
      </c>
      <c r="CA154" s="11">
        <v>0</v>
      </c>
      <c r="CB154" s="44">
        <f t="shared" si="174"/>
        <v>0</v>
      </c>
      <c r="CC154" s="43">
        <v>0</v>
      </c>
      <c r="CD154" s="11">
        <v>0</v>
      </c>
      <c r="CE154" s="44">
        <f t="shared" si="174"/>
        <v>0</v>
      </c>
      <c r="CF154" s="43">
        <v>0</v>
      </c>
      <c r="CG154" s="11">
        <v>0</v>
      </c>
      <c r="CH154" s="44">
        <v>0</v>
      </c>
      <c r="CI154" s="43">
        <v>0</v>
      </c>
      <c r="CJ154" s="11">
        <v>0</v>
      </c>
      <c r="CK154" s="44">
        <f t="shared" si="174"/>
        <v>0</v>
      </c>
      <c r="CL154" s="43">
        <v>0</v>
      </c>
      <c r="CM154" s="11">
        <v>0</v>
      </c>
      <c r="CN154" s="44">
        <f t="shared" si="174"/>
        <v>0</v>
      </c>
      <c r="CO154" s="43">
        <v>0</v>
      </c>
      <c r="CP154" s="11">
        <v>0</v>
      </c>
      <c r="CQ154" s="44">
        <f t="shared" si="174"/>
        <v>0</v>
      </c>
      <c r="CR154" s="43">
        <v>0</v>
      </c>
      <c r="CS154" s="11">
        <v>0</v>
      </c>
      <c r="CT154" s="44">
        <f t="shared" si="174"/>
        <v>0</v>
      </c>
      <c r="CU154" s="43">
        <v>0</v>
      </c>
      <c r="CV154" s="11">
        <v>0</v>
      </c>
      <c r="CW154" s="44">
        <f t="shared" si="174"/>
        <v>0</v>
      </c>
      <c r="CX154" s="43">
        <v>8.1050000000000004</v>
      </c>
      <c r="CY154" s="11">
        <v>104.495</v>
      </c>
      <c r="CZ154" s="44">
        <f t="shared" si="174"/>
        <v>12892.658852560147</v>
      </c>
      <c r="DA154" s="43">
        <v>2482</v>
      </c>
      <c r="DB154" s="11">
        <v>20922.021000000001</v>
      </c>
      <c r="DC154" s="44">
        <f t="shared" si="174"/>
        <v>8429.500805801772</v>
      </c>
      <c r="DD154" s="6">
        <f t="shared" si="163"/>
        <v>2542.8234200000002</v>
      </c>
      <c r="DE154" s="14">
        <f t="shared" si="164"/>
        <v>21374.77</v>
      </c>
    </row>
    <row r="155" spans="1:109" x14ac:dyDescent="0.25">
      <c r="A155" s="78">
        <v>2020</v>
      </c>
      <c r="B155" s="79" t="s">
        <v>11</v>
      </c>
      <c r="C155" s="43">
        <v>0</v>
      </c>
      <c r="D155" s="11">
        <v>0</v>
      </c>
      <c r="E155" s="44">
        <f t="shared" si="173"/>
        <v>0</v>
      </c>
      <c r="F155" s="43">
        <v>0</v>
      </c>
      <c r="G155" s="11">
        <v>0</v>
      </c>
      <c r="H155" s="44">
        <f t="shared" si="173"/>
        <v>0</v>
      </c>
      <c r="I155" s="43">
        <v>0</v>
      </c>
      <c r="J155" s="11">
        <v>0</v>
      </c>
      <c r="K155" s="44">
        <f t="shared" si="173"/>
        <v>0</v>
      </c>
      <c r="L155" s="43">
        <v>0</v>
      </c>
      <c r="M155" s="11">
        <v>0</v>
      </c>
      <c r="N155" s="44">
        <f t="shared" si="173"/>
        <v>0</v>
      </c>
      <c r="O155" s="43">
        <v>0</v>
      </c>
      <c r="P155" s="11">
        <v>0</v>
      </c>
      <c r="Q155" s="44">
        <f t="shared" si="173"/>
        <v>0</v>
      </c>
      <c r="R155" s="43">
        <v>0</v>
      </c>
      <c r="S155" s="11">
        <v>0</v>
      </c>
      <c r="T155" s="44">
        <f t="shared" si="173"/>
        <v>0</v>
      </c>
      <c r="U155" s="43">
        <v>0</v>
      </c>
      <c r="V155" s="11">
        <v>0</v>
      </c>
      <c r="W155" s="44">
        <f t="shared" si="173"/>
        <v>0</v>
      </c>
      <c r="X155" s="43">
        <v>0</v>
      </c>
      <c r="Y155" s="11">
        <v>0</v>
      </c>
      <c r="Z155" s="44">
        <f t="shared" si="173"/>
        <v>0</v>
      </c>
      <c r="AA155" s="43">
        <v>0</v>
      </c>
      <c r="AB155" s="11">
        <v>0</v>
      </c>
      <c r="AC155" s="44">
        <f t="shared" si="173"/>
        <v>0</v>
      </c>
      <c r="AD155" s="43">
        <v>16</v>
      </c>
      <c r="AE155" s="11">
        <v>82.918000000000006</v>
      </c>
      <c r="AF155" s="44">
        <f t="shared" si="173"/>
        <v>5182.375</v>
      </c>
      <c r="AG155" s="43">
        <v>74.400000000000006</v>
      </c>
      <c r="AH155" s="11">
        <v>591.18799999999999</v>
      </c>
      <c r="AI155" s="44">
        <f t="shared" si="173"/>
        <v>7946.0752688172033</v>
      </c>
      <c r="AJ155" s="43">
        <v>17</v>
      </c>
      <c r="AK155" s="11">
        <v>103.53</v>
      </c>
      <c r="AL155" s="44">
        <f t="shared" si="173"/>
        <v>6090</v>
      </c>
      <c r="AM155" s="43">
        <v>0</v>
      </c>
      <c r="AN155" s="11">
        <v>0</v>
      </c>
      <c r="AO155" s="44">
        <f t="shared" si="173"/>
        <v>0</v>
      </c>
      <c r="AP155" s="43">
        <v>0</v>
      </c>
      <c r="AQ155" s="11">
        <v>0</v>
      </c>
      <c r="AR155" s="44">
        <f t="shared" si="173"/>
        <v>0</v>
      </c>
      <c r="AS155" s="43">
        <v>0</v>
      </c>
      <c r="AT155" s="11">
        <v>0</v>
      </c>
      <c r="AU155" s="44">
        <f t="shared" si="173"/>
        <v>0</v>
      </c>
      <c r="AV155" s="43">
        <v>0.4</v>
      </c>
      <c r="AW155" s="11">
        <v>5.6</v>
      </c>
      <c r="AX155" s="44">
        <f t="shared" si="173"/>
        <v>13999.999999999998</v>
      </c>
      <c r="AY155" s="43">
        <v>0</v>
      </c>
      <c r="AZ155" s="11">
        <v>0</v>
      </c>
      <c r="BA155" s="44">
        <f t="shared" si="173"/>
        <v>0</v>
      </c>
      <c r="BB155" s="43">
        <v>0</v>
      </c>
      <c r="BC155" s="11">
        <v>0</v>
      </c>
      <c r="BD155" s="44">
        <f t="shared" si="173"/>
        <v>0</v>
      </c>
      <c r="BE155" s="43">
        <v>0</v>
      </c>
      <c r="BF155" s="11">
        <v>0</v>
      </c>
      <c r="BG155" s="44">
        <f t="shared" si="166"/>
        <v>0</v>
      </c>
      <c r="BH155" s="43">
        <v>0</v>
      </c>
      <c r="BI155" s="11">
        <v>0</v>
      </c>
      <c r="BJ155" s="44">
        <f t="shared" si="173"/>
        <v>0</v>
      </c>
      <c r="BK155" s="43">
        <v>0</v>
      </c>
      <c r="BL155" s="11">
        <v>0</v>
      </c>
      <c r="BM155" s="44">
        <f t="shared" si="173"/>
        <v>0</v>
      </c>
      <c r="BN155" s="43">
        <v>0</v>
      </c>
      <c r="BO155" s="11">
        <v>0</v>
      </c>
      <c r="BP155" s="44">
        <f t="shared" si="173"/>
        <v>0</v>
      </c>
      <c r="BQ155" s="43">
        <v>5</v>
      </c>
      <c r="BR155" s="11">
        <v>33.530999999999999</v>
      </c>
      <c r="BS155" s="44">
        <f t="shared" si="173"/>
        <v>6706.2</v>
      </c>
      <c r="BT155" s="43">
        <v>0</v>
      </c>
      <c r="BU155" s="11">
        <v>0</v>
      </c>
      <c r="BV155" s="44">
        <f t="shared" si="174"/>
        <v>0</v>
      </c>
      <c r="BW155" s="43">
        <v>0</v>
      </c>
      <c r="BX155" s="11">
        <v>0</v>
      </c>
      <c r="BY155" s="44">
        <f t="shared" si="174"/>
        <v>0</v>
      </c>
      <c r="BZ155" s="43">
        <v>0</v>
      </c>
      <c r="CA155" s="11">
        <v>0</v>
      </c>
      <c r="CB155" s="44">
        <f t="shared" si="174"/>
        <v>0</v>
      </c>
      <c r="CC155" s="43">
        <v>0</v>
      </c>
      <c r="CD155" s="11">
        <v>0</v>
      </c>
      <c r="CE155" s="44">
        <f t="shared" si="174"/>
        <v>0</v>
      </c>
      <c r="CF155" s="43">
        <v>0</v>
      </c>
      <c r="CG155" s="11">
        <v>0</v>
      </c>
      <c r="CH155" s="44">
        <v>0</v>
      </c>
      <c r="CI155" s="43">
        <v>0</v>
      </c>
      <c r="CJ155" s="11">
        <v>0</v>
      </c>
      <c r="CK155" s="44">
        <f t="shared" si="174"/>
        <v>0</v>
      </c>
      <c r="CL155" s="43">
        <v>0</v>
      </c>
      <c r="CM155" s="11">
        <v>0</v>
      </c>
      <c r="CN155" s="44">
        <f t="shared" si="174"/>
        <v>0</v>
      </c>
      <c r="CO155" s="43">
        <v>0</v>
      </c>
      <c r="CP155" s="11">
        <v>0</v>
      </c>
      <c r="CQ155" s="44">
        <f t="shared" si="174"/>
        <v>0</v>
      </c>
      <c r="CR155" s="43">
        <v>0</v>
      </c>
      <c r="CS155" s="11">
        <v>0</v>
      </c>
      <c r="CT155" s="44">
        <f t="shared" si="174"/>
        <v>0</v>
      </c>
      <c r="CU155" s="43">
        <v>0</v>
      </c>
      <c r="CV155" s="11">
        <v>0</v>
      </c>
      <c r="CW155" s="44">
        <f t="shared" si="174"/>
        <v>0</v>
      </c>
      <c r="CX155" s="43">
        <v>1</v>
      </c>
      <c r="CY155" s="11">
        <v>16.888000000000002</v>
      </c>
      <c r="CZ155" s="44">
        <f t="shared" si="174"/>
        <v>16888</v>
      </c>
      <c r="DA155" s="43">
        <v>1588.32</v>
      </c>
      <c r="DB155" s="11">
        <v>12014.641</v>
      </c>
      <c r="DC155" s="44">
        <f t="shared" si="174"/>
        <v>7564.370529868037</v>
      </c>
      <c r="DD155" s="6">
        <f t="shared" si="163"/>
        <v>1702.1200000000001</v>
      </c>
      <c r="DE155" s="14">
        <f t="shared" si="164"/>
        <v>12848.296000000002</v>
      </c>
    </row>
    <row r="156" spans="1:109" x14ac:dyDescent="0.25">
      <c r="A156" s="78">
        <v>2020</v>
      </c>
      <c r="B156" s="79" t="s">
        <v>12</v>
      </c>
      <c r="C156" s="96">
        <v>50</v>
      </c>
      <c r="D156" s="97">
        <v>402.00599999999997</v>
      </c>
      <c r="E156" s="44">
        <f t="shared" si="173"/>
        <v>8040.12</v>
      </c>
      <c r="F156" s="43">
        <v>0</v>
      </c>
      <c r="G156" s="11">
        <v>0</v>
      </c>
      <c r="H156" s="44">
        <f t="shared" si="173"/>
        <v>0</v>
      </c>
      <c r="I156" s="43">
        <v>0</v>
      </c>
      <c r="J156" s="11">
        <v>0</v>
      </c>
      <c r="K156" s="44">
        <f t="shared" si="173"/>
        <v>0</v>
      </c>
      <c r="L156" s="43">
        <v>0</v>
      </c>
      <c r="M156" s="11">
        <v>0</v>
      </c>
      <c r="N156" s="44">
        <f t="shared" si="173"/>
        <v>0</v>
      </c>
      <c r="O156" s="43">
        <v>0</v>
      </c>
      <c r="P156" s="11">
        <v>0</v>
      </c>
      <c r="Q156" s="44">
        <f t="shared" si="173"/>
        <v>0</v>
      </c>
      <c r="R156" s="43">
        <v>0</v>
      </c>
      <c r="S156" s="11">
        <v>0</v>
      </c>
      <c r="T156" s="44">
        <f t="shared" si="173"/>
        <v>0</v>
      </c>
      <c r="U156" s="43">
        <v>0</v>
      </c>
      <c r="V156" s="11">
        <v>0</v>
      </c>
      <c r="W156" s="44">
        <f t="shared" si="173"/>
        <v>0</v>
      </c>
      <c r="X156" s="43">
        <v>0</v>
      </c>
      <c r="Y156" s="11">
        <v>0</v>
      </c>
      <c r="Z156" s="44">
        <f t="shared" si="173"/>
        <v>0</v>
      </c>
      <c r="AA156" s="43">
        <v>0</v>
      </c>
      <c r="AB156" s="11">
        <v>0</v>
      </c>
      <c r="AC156" s="44">
        <f t="shared" si="173"/>
        <v>0</v>
      </c>
      <c r="AD156" s="43">
        <v>0</v>
      </c>
      <c r="AE156" s="11">
        <v>0</v>
      </c>
      <c r="AF156" s="44">
        <f t="shared" si="173"/>
        <v>0</v>
      </c>
      <c r="AG156" s="96">
        <v>74.400000000000006</v>
      </c>
      <c r="AH156" s="97">
        <v>684.31899999999996</v>
      </c>
      <c r="AI156" s="44">
        <f t="shared" si="173"/>
        <v>9197.8360215053763</v>
      </c>
      <c r="AJ156" s="96">
        <v>34</v>
      </c>
      <c r="AK156" s="97">
        <v>166.05600000000001</v>
      </c>
      <c r="AL156" s="44">
        <f t="shared" si="173"/>
        <v>4884</v>
      </c>
      <c r="AM156" s="43">
        <v>0</v>
      </c>
      <c r="AN156" s="11">
        <v>0</v>
      </c>
      <c r="AO156" s="44">
        <f t="shared" si="173"/>
        <v>0</v>
      </c>
      <c r="AP156" s="43">
        <v>0</v>
      </c>
      <c r="AQ156" s="11">
        <v>0</v>
      </c>
      <c r="AR156" s="44">
        <f t="shared" si="173"/>
        <v>0</v>
      </c>
      <c r="AS156" s="43">
        <v>0</v>
      </c>
      <c r="AT156" s="11">
        <v>0</v>
      </c>
      <c r="AU156" s="44">
        <f t="shared" si="173"/>
        <v>0</v>
      </c>
      <c r="AV156" s="43">
        <v>0</v>
      </c>
      <c r="AW156" s="11">
        <v>0</v>
      </c>
      <c r="AX156" s="44">
        <f t="shared" si="173"/>
        <v>0</v>
      </c>
      <c r="AY156" s="43">
        <v>0</v>
      </c>
      <c r="AZ156" s="11">
        <v>0</v>
      </c>
      <c r="BA156" s="44">
        <f t="shared" si="173"/>
        <v>0</v>
      </c>
      <c r="BB156" s="96">
        <v>5.0000000000000001E-4</v>
      </c>
      <c r="BC156" s="97">
        <v>0.253</v>
      </c>
      <c r="BD156" s="44">
        <f t="shared" si="173"/>
        <v>506000</v>
      </c>
      <c r="BE156" s="43">
        <v>0</v>
      </c>
      <c r="BF156" s="11">
        <v>0</v>
      </c>
      <c r="BG156" s="44">
        <f t="shared" si="166"/>
        <v>0</v>
      </c>
      <c r="BH156" s="43">
        <v>0</v>
      </c>
      <c r="BI156" s="11">
        <v>0</v>
      </c>
      <c r="BJ156" s="44">
        <f t="shared" si="173"/>
        <v>0</v>
      </c>
      <c r="BK156" s="43">
        <v>0</v>
      </c>
      <c r="BL156" s="11">
        <v>0</v>
      </c>
      <c r="BM156" s="44">
        <f t="shared" si="173"/>
        <v>0</v>
      </c>
      <c r="BN156" s="43">
        <v>0</v>
      </c>
      <c r="BO156" s="11">
        <v>0</v>
      </c>
      <c r="BP156" s="44">
        <f t="shared" si="173"/>
        <v>0</v>
      </c>
      <c r="BQ156" s="96">
        <v>7</v>
      </c>
      <c r="BR156" s="97">
        <v>83.200999999999993</v>
      </c>
      <c r="BS156" s="44">
        <f t="shared" si="173"/>
        <v>11885.857142857143</v>
      </c>
      <c r="BT156" s="43">
        <v>0</v>
      </c>
      <c r="BU156" s="11">
        <v>0</v>
      </c>
      <c r="BV156" s="44">
        <f t="shared" si="174"/>
        <v>0</v>
      </c>
      <c r="BW156" s="43">
        <v>0</v>
      </c>
      <c r="BX156" s="11">
        <v>0</v>
      </c>
      <c r="BY156" s="44">
        <f t="shared" si="174"/>
        <v>0</v>
      </c>
      <c r="BZ156" s="43">
        <v>0</v>
      </c>
      <c r="CA156" s="11">
        <v>0</v>
      </c>
      <c r="CB156" s="44">
        <f t="shared" si="174"/>
        <v>0</v>
      </c>
      <c r="CC156" s="43">
        <v>0</v>
      </c>
      <c r="CD156" s="11">
        <v>0</v>
      </c>
      <c r="CE156" s="44">
        <f t="shared" si="174"/>
        <v>0</v>
      </c>
      <c r="CF156" s="43">
        <v>0</v>
      </c>
      <c r="CG156" s="11">
        <v>0</v>
      </c>
      <c r="CH156" s="44">
        <v>0</v>
      </c>
      <c r="CI156" s="43">
        <v>0</v>
      </c>
      <c r="CJ156" s="11">
        <v>0</v>
      </c>
      <c r="CK156" s="44">
        <f t="shared" si="174"/>
        <v>0</v>
      </c>
      <c r="CL156" s="43">
        <v>0</v>
      </c>
      <c r="CM156" s="11">
        <v>0</v>
      </c>
      <c r="CN156" s="44">
        <f t="shared" si="174"/>
        <v>0</v>
      </c>
      <c r="CO156" s="43">
        <v>0</v>
      </c>
      <c r="CP156" s="11">
        <v>0</v>
      </c>
      <c r="CQ156" s="44">
        <f t="shared" si="174"/>
        <v>0</v>
      </c>
      <c r="CR156" s="43">
        <v>0</v>
      </c>
      <c r="CS156" s="11">
        <v>0</v>
      </c>
      <c r="CT156" s="44">
        <f t="shared" si="174"/>
        <v>0</v>
      </c>
      <c r="CU156" s="43">
        <v>0</v>
      </c>
      <c r="CV156" s="11">
        <v>0</v>
      </c>
      <c r="CW156" s="44">
        <f t="shared" si="174"/>
        <v>0</v>
      </c>
      <c r="CX156" s="96">
        <v>9.5</v>
      </c>
      <c r="CY156" s="97">
        <v>161.822</v>
      </c>
      <c r="CZ156" s="44">
        <f t="shared" si="174"/>
        <v>17033.894736842103</v>
      </c>
      <c r="DA156" s="96">
        <v>711</v>
      </c>
      <c r="DB156" s="97">
        <v>5794.7820000000002</v>
      </c>
      <c r="DC156" s="44">
        <f t="shared" si="174"/>
        <v>8150.1856540084391</v>
      </c>
      <c r="DD156" s="6">
        <f t="shared" si="163"/>
        <v>885.90049999999997</v>
      </c>
      <c r="DE156" s="14">
        <f t="shared" si="164"/>
        <v>7292.4390000000003</v>
      </c>
    </row>
    <row r="157" spans="1:109" x14ac:dyDescent="0.25">
      <c r="A157" s="78">
        <v>2020</v>
      </c>
      <c r="B157" s="79" t="s">
        <v>13</v>
      </c>
      <c r="C157" s="43">
        <v>0</v>
      </c>
      <c r="D157" s="11">
        <v>0</v>
      </c>
      <c r="E157" s="44">
        <f t="shared" si="173"/>
        <v>0</v>
      </c>
      <c r="F157" s="43">
        <v>0</v>
      </c>
      <c r="G157" s="11">
        <v>0</v>
      </c>
      <c r="H157" s="44">
        <f t="shared" si="173"/>
        <v>0</v>
      </c>
      <c r="I157" s="43">
        <v>0</v>
      </c>
      <c r="J157" s="11">
        <v>0</v>
      </c>
      <c r="K157" s="44">
        <f t="shared" si="173"/>
        <v>0</v>
      </c>
      <c r="L157" s="43">
        <v>0</v>
      </c>
      <c r="M157" s="11">
        <v>0</v>
      </c>
      <c r="N157" s="44">
        <f t="shared" si="173"/>
        <v>0</v>
      </c>
      <c r="O157" s="43">
        <v>0</v>
      </c>
      <c r="P157" s="11">
        <v>0</v>
      </c>
      <c r="Q157" s="44">
        <f t="shared" si="173"/>
        <v>0</v>
      </c>
      <c r="R157" s="43">
        <v>0</v>
      </c>
      <c r="S157" s="11">
        <v>0</v>
      </c>
      <c r="T157" s="44">
        <f t="shared" si="173"/>
        <v>0</v>
      </c>
      <c r="U157" s="43">
        <v>0</v>
      </c>
      <c r="V157" s="11">
        <v>0</v>
      </c>
      <c r="W157" s="44">
        <f t="shared" si="173"/>
        <v>0</v>
      </c>
      <c r="X157" s="43">
        <v>0</v>
      </c>
      <c r="Y157" s="11">
        <v>0</v>
      </c>
      <c r="Z157" s="44">
        <f t="shared" si="173"/>
        <v>0</v>
      </c>
      <c r="AA157" s="43">
        <v>0</v>
      </c>
      <c r="AB157" s="11">
        <v>0</v>
      </c>
      <c r="AC157" s="44">
        <f t="shared" si="173"/>
        <v>0</v>
      </c>
      <c r="AD157" s="43">
        <v>0</v>
      </c>
      <c r="AE157" s="11">
        <v>0</v>
      </c>
      <c r="AF157" s="44">
        <f t="shared" si="173"/>
        <v>0</v>
      </c>
      <c r="AG157" s="43">
        <v>0</v>
      </c>
      <c r="AH157" s="11">
        <v>0</v>
      </c>
      <c r="AI157" s="44">
        <f t="shared" si="173"/>
        <v>0</v>
      </c>
      <c r="AJ157" s="43">
        <v>0</v>
      </c>
      <c r="AK157" s="11">
        <v>0</v>
      </c>
      <c r="AL157" s="44">
        <f t="shared" si="173"/>
        <v>0</v>
      </c>
      <c r="AM157" s="43">
        <v>0</v>
      </c>
      <c r="AN157" s="11">
        <v>0</v>
      </c>
      <c r="AO157" s="44">
        <f t="shared" si="173"/>
        <v>0</v>
      </c>
      <c r="AP157" s="43">
        <v>0</v>
      </c>
      <c r="AQ157" s="11">
        <v>0</v>
      </c>
      <c r="AR157" s="44">
        <f t="shared" si="173"/>
        <v>0</v>
      </c>
      <c r="AS157" s="43">
        <v>0</v>
      </c>
      <c r="AT157" s="11">
        <v>0</v>
      </c>
      <c r="AU157" s="44">
        <f t="shared" si="173"/>
        <v>0</v>
      </c>
      <c r="AV157" s="43">
        <v>0</v>
      </c>
      <c r="AW157" s="11">
        <v>0</v>
      </c>
      <c r="AX157" s="44">
        <f t="shared" si="173"/>
        <v>0</v>
      </c>
      <c r="AY157" s="43">
        <v>0</v>
      </c>
      <c r="AZ157" s="11">
        <v>0</v>
      </c>
      <c r="BA157" s="44">
        <f t="shared" si="173"/>
        <v>0</v>
      </c>
      <c r="BB157" s="43">
        <v>0</v>
      </c>
      <c r="BC157" s="11">
        <v>0</v>
      </c>
      <c r="BD157" s="44">
        <f t="shared" si="173"/>
        <v>0</v>
      </c>
      <c r="BE157" s="43">
        <v>0</v>
      </c>
      <c r="BF157" s="11">
        <v>0</v>
      </c>
      <c r="BG157" s="44">
        <f t="shared" si="166"/>
        <v>0</v>
      </c>
      <c r="BH157" s="43">
        <v>0</v>
      </c>
      <c r="BI157" s="11">
        <v>0</v>
      </c>
      <c r="BJ157" s="44">
        <f t="shared" si="173"/>
        <v>0</v>
      </c>
      <c r="BK157" s="43">
        <v>0</v>
      </c>
      <c r="BL157" s="11">
        <v>0</v>
      </c>
      <c r="BM157" s="44">
        <f t="shared" si="173"/>
        <v>0</v>
      </c>
      <c r="BN157" s="99">
        <v>2.0274999999999999</v>
      </c>
      <c r="BO157" s="100">
        <v>100.973</v>
      </c>
      <c r="BP157" s="44">
        <f t="shared" si="173"/>
        <v>49801.726263871766</v>
      </c>
      <c r="BQ157" s="43">
        <v>0</v>
      </c>
      <c r="BR157" s="11">
        <v>0</v>
      </c>
      <c r="BS157" s="44">
        <f t="shared" si="173"/>
        <v>0</v>
      </c>
      <c r="BT157" s="43">
        <v>0</v>
      </c>
      <c r="BU157" s="11">
        <v>0</v>
      </c>
      <c r="BV157" s="44">
        <f t="shared" si="174"/>
        <v>0</v>
      </c>
      <c r="BW157" s="43">
        <v>0</v>
      </c>
      <c r="BX157" s="11">
        <v>0</v>
      </c>
      <c r="BY157" s="44">
        <f t="shared" si="174"/>
        <v>0</v>
      </c>
      <c r="BZ157" s="43">
        <v>0</v>
      </c>
      <c r="CA157" s="11">
        <v>0</v>
      </c>
      <c r="CB157" s="44">
        <f t="shared" si="174"/>
        <v>0</v>
      </c>
      <c r="CC157" s="43">
        <v>0</v>
      </c>
      <c r="CD157" s="11">
        <v>0</v>
      </c>
      <c r="CE157" s="44">
        <f t="shared" si="174"/>
        <v>0</v>
      </c>
      <c r="CF157" s="43">
        <v>0</v>
      </c>
      <c r="CG157" s="11">
        <v>0</v>
      </c>
      <c r="CH157" s="44">
        <v>0</v>
      </c>
      <c r="CI157" s="43">
        <v>0</v>
      </c>
      <c r="CJ157" s="11">
        <v>0</v>
      </c>
      <c r="CK157" s="44">
        <f t="shared" si="174"/>
        <v>0</v>
      </c>
      <c r="CL157" s="43">
        <v>0</v>
      </c>
      <c r="CM157" s="11">
        <v>0</v>
      </c>
      <c r="CN157" s="44">
        <f t="shared" si="174"/>
        <v>0</v>
      </c>
      <c r="CO157" s="43">
        <v>0</v>
      </c>
      <c r="CP157" s="11">
        <v>0</v>
      </c>
      <c r="CQ157" s="44">
        <f t="shared" si="174"/>
        <v>0</v>
      </c>
      <c r="CR157" s="43">
        <v>0</v>
      </c>
      <c r="CS157" s="11">
        <v>0</v>
      </c>
      <c r="CT157" s="44">
        <f t="shared" si="174"/>
        <v>0</v>
      </c>
      <c r="CU157" s="43">
        <v>0</v>
      </c>
      <c r="CV157" s="11">
        <v>0</v>
      </c>
      <c r="CW157" s="44">
        <f t="shared" si="174"/>
        <v>0</v>
      </c>
      <c r="CX157" s="43">
        <v>0</v>
      </c>
      <c r="CY157" s="11">
        <v>0</v>
      </c>
      <c r="CZ157" s="44">
        <f t="shared" si="174"/>
        <v>0</v>
      </c>
      <c r="DA157" s="99">
        <v>3062.5</v>
      </c>
      <c r="DB157" s="100">
        <v>27287.921999999999</v>
      </c>
      <c r="DC157" s="44">
        <f t="shared" si="174"/>
        <v>8910.3418775510199</v>
      </c>
      <c r="DD157" s="6">
        <f t="shared" si="163"/>
        <v>3064.5275000000001</v>
      </c>
      <c r="DE157" s="14">
        <f t="shared" si="164"/>
        <v>27388.895</v>
      </c>
    </row>
    <row r="158" spans="1:109" x14ac:dyDescent="0.25">
      <c r="A158" s="78">
        <v>2020</v>
      </c>
      <c r="B158" s="79" t="s">
        <v>14</v>
      </c>
      <c r="C158" s="43">
        <v>0</v>
      </c>
      <c r="D158" s="11">
        <v>0</v>
      </c>
      <c r="E158" s="44">
        <f t="shared" si="173"/>
        <v>0</v>
      </c>
      <c r="F158" s="43">
        <v>0</v>
      </c>
      <c r="G158" s="11">
        <v>0</v>
      </c>
      <c r="H158" s="44">
        <f t="shared" si="173"/>
        <v>0</v>
      </c>
      <c r="I158" s="43">
        <v>0</v>
      </c>
      <c r="J158" s="11">
        <v>0</v>
      </c>
      <c r="K158" s="44">
        <f t="shared" si="173"/>
        <v>0</v>
      </c>
      <c r="L158" s="43">
        <v>0</v>
      </c>
      <c r="M158" s="11">
        <v>0</v>
      </c>
      <c r="N158" s="44">
        <f t="shared" si="173"/>
        <v>0</v>
      </c>
      <c r="O158" s="43">
        <v>0</v>
      </c>
      <c r="P158" s="11">
        <v>0</v>
      </c>
      <c r="Q158" s="44">
        <f t="shared" si="173"/>
        <v>0</v>
      </c>
      <c r="R158" s="43">
        <v>0</v>
      </c>
      <c r="S158" s="11">
        <v>0</v>
      </c>
      <c r="T158" s="44">
        <f t="shared" si="173"/>
        <v>0</v>
      </c>
      <c r="U158" s="43">
        <v>0</v>
      </c>
      <c r="V158" s="11">
        <v>0</v>
      </c>
      <c r="W158" s="44">
        <f t="shared" si="173"/>
        <v>0</v>
      </c>
      <c r="X158" s="43">
        <v>0</v>
      </c>
      <c r="Y158" s="11">
        <v>0</v>
      </c>
      <c r="Z158" s="44">
        <f t="shared" si="173"/>
        <v>0</v>
      </c>
      <c r="AA158" s="43">
        <v>0</v>
      </c>
      <c r="AB158" s="11">
        <v>0</v>
      </c>
      <c r="AC158" s="44">
        <f t="shared" si="173"/>
        <v>0</v>
      </c>
      <c r="AD158" s="43">
        <v>0</v>
      </c>
      <c r="AE158" s="11">
        <v>0</v>
      </c>
      <c r="AF158" s="44">
        <f t="shared" si="173"/>
        <v>0</v>
      </c>
      <c r="AG158" s="43">
        <v>0</v>
      </c>
      <c r="AH158" s="11">
        <v>0</v>
      </c>
      <c r="AI158" s="44">
        <f t="shared" si="173"/>
        <v>0</v>
      </c>
      <c r="AJ158" s="101">
        <v>138.15</v>
      </c>
      <c r="AK158" s="4">
        <v>936.53</v>
      </c>
      <c r="AL158" s="44">
        <f t="shared" si="173"/>
        <v>6779.0807093738686</v>
      </c>
      <c r="AM158" s="43">
        <v>0</v>
      </c>
      <c r="AN158" s="11">
        <v>0</v>
      </c>
      <c r="AO158" s="44">
        <f t="shared" si="173"/>
        <v>0</v>
      </c>
      <c r="AP158" s="43">
        <v>0</v>
      </c>
      <c r="AQ158" s="11">
        <v>0</v>
      </c>
      <c r="AR158" s="44">
        <f t="shared" si="173"/>
        <v>0</v>
      </c>
      <c r="AS158" s="43">
        <v>0</v>
      </c>
      <c r="AT158" s="11">
        <v>0</v>
      </c>
      <c r="AU158" s="44">
        <f t="shared" si="173"/>
        <v>0</v>
      </c>
      <c r="AV158" s="43">
        <v>0</v>
      </c>
      <c r="AW158" s="11">
        <v>0</v>
      </c>
      <c r="AX158" s="44">
        <f t="shared" si="173"/>
        <v>0</v>
      </c>
      <c r="AY158" s="43">
        <v>0</v>
      </c>
      <c r="AZ158" s="11">
        <v>0</v>
      </c>
      <c r="BA158" s="44">
        <f t="shared" si="173"/>
        <v>0</v>
      </c>
      <c r="BB158" s="43">
        <v>0</v>
      </c>
      <c r="BC158" s="11">
        <v>0</v>
      </c>
      <c r="BD158" s="44">
        <f t="shared" si="173"/>
        <v>0</v>
      </c>
      <c r="BE158" s="43">
        <v>0</v>
      </c>
      <c r="BF158" s="11">
        <v>0</v>
      </c>
      <c r="BG158" s="44">
        <f t="shared" si="166"/>
        <v>0</v>
      </c>
      <c r="BH158" s="43">
        <v>0</v>
      </c>
      <c r="BI158" s="11">
        <v>0</v>
      </c>
      <c r="BJ158" s="44">
        <f t="shared" si="173"/>
        <v>0</v>
      </c>
      <c r="BK158" s="43">
        <v>0</v>
      </c>
      <c r="BL158" s="11">
        <v>0</v>
      </c>
      <c r="BM158" s="44">
        <f t="shared" si="173"/>
        <v>0</v>
      </c>
      <c r="BN158" s="43">
        <v>0</v>
      </c>
      <c r="BO158" s="11">
        <v>0</v>
      </c>
      <c r="BP158" s="44">
        <f t="shared" si="173"/>
        <v>0</v>
      </c>
      <c r="BQ158" s="101">
        <v>7</v>
      </c>
      <c r="BR158" s="4">
        <v>60.826999999999998</v>
      </c>
      <c r="BS158" s="44">
        <f t="shared" si="173"/>
        <v>8689.5714285714275</v>
      </c>
      <c r="BT158" s="43">
        <v>0</v>
      </c>
      <c r="BU158" s="11">
        <v>0</v>
      </c>
      <c r="BV158" s="44">
        <f t="shared" si="174"/>
        <v>0</v>
      </c>
      <c r="BW158" s="43">
        <v>0</v>
      </c>
      <c r="BX158" s="11">
        <v>0</v>
      </c>
      <c r="BY158" s="44">
        <f t="shared" si="174"/>
        <v>0</v>
      </c>
      <c r="BZ158" s="43">
        <v>0</v>
      </c>
      <c r="CA158" s="11">
        <v>0</v>
      </c>
      <c r="CB158" s="44">
        <f t="shared" si="174"/>
        <v>0</v>
      </c>
      <c r="CC158" s="43">
        <v>0</v>
      </c>
      <c r="CD158" s="11">
        <v>0</v>
      </c>
      <c r="CE158" s="44">
        <f t="shared" si="174"/>
        <v>0</v>
      </c>
      <c r="CF158" s="43">
        <v>0</v>
      </c>
      <c r="CG158" s="11">
        <v>0</v>
      </c>
      <c r="CH158" s="44">
        <v>0</v>
      </c>
      <c r="CI158" s="43">
        <v>0</v>
      </c>
      <c r="CJ158" s="11">
        <v>0</v>
      </c>
      <c r="CK158" s="44">
        <f t="shared" si="174"/>
        <v>0</v>
      </c>
      <c r="CL158" s="43">
        <v>0</v>
      </c>
      <c r="CM158" s="11">
        <v>0</v>
      </c>
      <c r="CN158" s="44">
        <f t="shared" si="174"/>
        <v>0</v>
      </c>
      <c r="CO158" s="43">
        <v>0</v>
      </c>
      <c r="CP158" s="11">
        <v>0</v>
      </c>
      <c r="CQ158" s="44">
        <f t="shared" si="174"/>
        <v>0</v>
      </c>
      <c r="CR158" s="43">
        <v>0</v>
      </c>
      <c r="CS158" s="11">
        <v>0</v>
      </c>
      <c r="CT158" s="44">
        <f t="shared" si="174"/>
        <v>0</v>
      </c>
      <c r="CU158" s="43">
        <v>0</v>
      </c>
      <c r="CV158" s="11">
        <v>0</v>
      </c>
      <c r="CW158" s="44">
        <f t="shared" si="174"/>
        <v>0</v>
      </c>
      <c r="CX158" s="101">
        <v>14</v>
      </c>
      <c r="CY158" s="4">
        <v>230.64099999999999</v>
      </c>
      <c r="CZ158" s="44">
        <f t="shared" si="174"/>
        <v>16474.357142857141</v>
      </c>
      <c r="DA158" s="101">
        <v>12763.07</v>
      </c>
      <c r="DB158" s="4">
        <v>102619.18799999999</v>
      </c>
      <c r="DC158" s="44">
        <f t="shared" si="174"/>
        <v>8040.3216467511347</v>
      </c>
      <c r="DD158" s="6">
        <f>SUM(DA158,CX158,CU158,CR158,CC158,BW158,BN158,BK158,BB158,AY158,AS158,AD158,U158,I158,F158,C158,BQ158+O158)+AV158+CI158+CO158+CL158+AM158+BZ158+AA158+BH158+X158+R158+L158+AP158+AJ158+AG158</f>
        <v>12922.22</v>
      </c>
      <c r="DE158" s="14">
        <f>SUM(DB158,CY158,CV158,CS158,CD158,BX158,BO158,BL158,BC158,AZ158,AT158,AE158,V158,J158,G158,D158,BR158+P158)+AW158+CJ158+CP158+CM158+AN158+CA158+AB158+BI158+Y158+S158+M158+AQ158+AK158+AH158</f>
        <v>103847.186</v>
      </c>
    </row>
    <row r="159" spans="1:109" x14ac:dyDescent="0.25">
      <c r="A159" s="78">
        <v>2020</v>
      </c>
      <c r="B159" s="44" t="s">
        <v>15</v>
      </c>
      <c r="C159" s="43">
        <v>0</v>
      </c>
      <c r="D159" s="11">
        <v>0</v>
      </c>
      <c r="E159" s="44">
        <f t="shared" si="173"/>
        <v>0</v>
      </c>
      <c r="F159" s="43">
        <v>0</v>
      </c>
      <c r="G159" s="11">
        <v>0</v>
      </c>
      <c r="H159" s="44">
        <f t="shared" si="173"/>
        <v>0</v>
      </c>
      <c r="I159" s="43">
        <v>0</v>
      </c>
      <c r="J159" s="11">
        <v>0</v>
      </c>
      <c r="K159" s="44">
        <f t="shared" si="173"/>
        <v>0</v>
      </c>
      <c r="L159" s="43">
        <v>0</v>
      </c>
      <c r="M159" s="11">
        <v>0</v>
      </c>
      <c r="N159" s="44">
        <f t="shared" si="173"/>
        <v>0</v>
      </c>
      <c r="O159" s="43">
        <v>0</v>
      </c>
      <c r="P159" s="11">
        <v>0</v>
      </c>
      <c r="Q159" s="44">
        <f t="shared" si="173"/>
        <v>0</v>
      </c>
      <c r="R159" s="43">
        <v>0</v>
      </c>
      <c r="S159" s="11">
        <v>0</v>
      </c>
      <c r="T159" s="44">
        <f t="shared" si="173"/>
        <v>0</v>
      </c>
      <c r="U159" s="43">
        <v>0</v>
      </c>
      <c r="V159" s="11">
        <v>0</v>
      </c>
      <c r="W159" s="44">
        <f t="shared" si="173"/>
        <v>0</v>
      </c>
      <c r="X159" s="43">
        <v>0</v>
      </c>
      <c r="Y159" s="11">
        <v>0</v>
      </c>
      <c r="Z159" s="44">
        <f t="shared" si="173"/>
        <v>0</v>
      </c>
      <c r="AA159" s="43">
        <v>0</v>
      </c>
      <c r="AB159" s="11">
        <v>0</v>
      </c>
      <c r="AC159" s="44">
        <f t="shared" si="173"/>
        <v>0</v>
      </c>
      <c r="AD159" s="43">
        <v>0</v>
      </c>
      <c r="AE159" s="11">
        <v>0</v>
      </c>
      <c r="AF159" s="44">
        <f t="shared" si="173"/>
        <v>0</v>
      </c>
      <c r="AG159" s="43">
        <v>0</v>
      </c>
      <c r="AH159" s="11">
        <v>0</v>
      </c>
      <c r="AI159" s="44">
        <f t="shared" si="173"/>
        <v>0</v>
      </c>
      <c r="AJ159" s="104">
        <v>34.58</v>
      </c>
      <c r="AK159" s="105">
        <v>241.36799999999999</v>
      </c>
      <c r="AL159" s="44">
        <f t="shared" si="173"/>
        <v>6979.9884326200117</v>
      </c>
      <c r="AM159" s="43">
        <v>0</v>
      </c>
      <c r="AN159" s="11">
        <v>0</v>
      </c>
      <c r="AO159" s="44">
        <f t="shared" si="173"/>
        <v>0</v>
      </c>
      <c r="AP159" s="43">
        <v>0</v>
      </c>
      <c r="AQ159" s="11">
        <v>0</v>
      </c>
      <c r="AR159" s="44">
        <f t="shared" si="173"/>
        <v>0</v>
      </c>
      <c r="AS159" s="43">
        <v>0</v>
      </c>
      <c r="AT159" s="11">
        <v>0</v>
      </c>
      <c r="AU159" s="44">
        <f t="shared" si="173"/>
        <v>0</v>
      </c>
      <c r="AV159" s="43">
        <v>0</v>
      </c>
      <c r="AW159" s="11">
        <v>0</v>
      </c>
      <c r="AX159" s="44">
        <f t="shared" si="173"/>
        <v>0</v>
      </c>
      <c r="AY159" s="43">
        <v>0</v>
      </c>
      <c r="AZ159" s="11">
        <v>0</v>
      </c>
      <c r="BA159" s="44">
        <f t="shared" si="173"/>
        <v>0</v>
      </c>
      <c r="BB159" s="43">
        <v>0</v>
      </c>
      <c r="BC159" s="11">
        <v>0</v>
      </c>
      <c r="BD159" s="44">
        <f t="shared" si="173"/>
        <v>0</v>
      </c>
      <c r="BE159" s="43">
        <v>0</v>
      </c>
      <c r="BF159" s="11">
        <v>0</v>
      </c>
      <c r="BG159" s="44">
        <f t="shared" si="166"/>
        <v>0</v>
      </c>
      <c r="BH159" s="43">
        <v>0</v>
      </c>
      <c r="BI159" s="11">
        <v>0</v>
      </c>
      <c r="BJ159" s="44">
        <f t="shared" si="173"/>
        <v>0</v>
      </c>
      <c r="BK159" s="104">
        <v>100</v>
      </c>
      <c r="BL159" s="105">
        <v>744.61300000000006</v>
      </c>
      <c r="BM159" s="44">
        <f t="shared" si="173"/>
        <v>7446.13</v>
      </c>
      <c r="BN159" s="104">
        <v>0.24</v>
      </c>
      <c r="BO159" s="105">
        <v>18.010000000000002</v>
      </c>
      <c r="BP159" s="44">
        <f t="shared" si="173"/>
        <v>75041.666666666672</v>
      </c>
      <c r="BQ159" s="104">
        <v>79</v>
      </c>
      <c r="BR159" s="105">
        <v>538.21</v>
      </c>
      <c r="BS159" s="44">
        <f t="shared" si="173"/>
        <v>6812.7848101265827</v>
      </c>
      <c r="BT159" s="43">
        <v>0</v>
      </c>
      <c r="BU159" s="11">
        <v>0</v>
      </c>
      <c r="BV159" s="44">
        <f t="shared" si="174"/>
        <v>0</v>
      </c>
      <c r="BW159" s="43">
        <v>0</v>
      </c>
      <c r="BX159" s="11">
        <v>0</v>
      </c>
      <c r="BY159" s="44">
        <f t="shared" si="174"/>
        <v>0</v>
      </c>
      <c r="BZ159" s="43">
        <v>0</v>
      </c>
      <c r="CA159" s="11">
        <v>0</v>
      </c>
      <c r="CB159" s="44">
        <f t="shared" si="174"/>
        <v>0</v>
      </c>
      <c r="CC159" s="43">
        <v>0</v>
      </c>
      <c r="CD159" s="11">
        <v>0</v>
      </c>
      <c r="CE159" s="44">
        <f t="shared" si="174"/>
        <v>0</v>
      </c>
      <c r="CF159" s="43">
        <v>0</v>
      </c>
      <c r="CG159" s="11">
        <v>0</v>
      </c>
      <c r="CH159" s="44">
        <v>0</v>
      </c>
      <c r="CI159" s="43">
        <v>0</v>
      </c>
      <c r="CJ159" s="11">
        <v>0</v>
      </c>
      <c r="CK159" s="44">
        <f t="shared" si="174"/>
        <v>0</v>
      </c>
      <c r="CL159" s="43">
        <v>0</v>
      </c>
      <c r="CM159" s="11">
        <v>0</v>
      </c>
      <c r="CN159" s="44">
        <f t="shared" si="174"/>
        <v>0</v>
      </c>
      <c r="CO159" s="43">
        <v>0</v>
      </c>
      <c r="CP159" s="11">
        <v>0</v>
      </c>
      <c r="CQ159" s="44">
        <f t="shared" si="174"/>
        <v>0</v>
      </c>
      <c r="CR159" s="104">
        <v>100.1</v>
      </c>
      <c r="CS159" s="105">
        <v>786.59400000000005</v>
      </c>
      <c r="CT159" s="44">
        <f t="shared" si="174"/>
        <v>7858.081918081919</v>
      </c>
      <c r="CU159" s="43">
        <v>0</v>
      </c>
      <c r="CV159" s="11">
        <v>0</v>
      </c>
      <c r="CW159" s="44">
        <f t="shared" si="174"/>
        <v>0</v>
      </c>
      <c r="CX159" s="104">
        <v>1265.605</v>
      </c>
      <c r="CY159" s="105">
        <v>8479.3009999999995</v>
      </c>
      <c r="CZ159" s="44">
        <f t="shared" si="174"/>
        <v>6699.80049067442</v>
      </c>
      <c r="DA159" s="104">
        <v>7084.0439999999999</v>
      </c>
      <c r="DB159" s="105">
        <v>55272.341</v>
      </c>
      <c r="DC159" s="44">
        <f t="shared" si="174"/>
        <v>7802.3712162149186</v>
      </c>
      <c r="DD159" s="6">
        <f t="shared" ref="DD159:DD161" si="175">SUM(DA159,CX159,CU159,CR159,CC159,BW159,BN159,BK159,BB159,AY159,AS159,AD159,U159,I159,F159,C159,BQ159+O159)+AV159+CI159+CO159+CL159+AM159+BZ159+AA159+BH159+X159+R159+L159+AP159+AJ159+AG159</f>
        <v>8663.5689999999995</v>
      </c>
      <c r="DE159" s="14">
        <f t="shared" ref="DE159:DE161" si="176">SUM(DB159,CY159,CV159,CS159,CD159,BX159,BO159,BL159,BC159,AZ159,AT159,AE159,V159,J159,G159,D159,BR159+P159)+AW159+CJ159+CP159+CM159+AN159+CA159+AB159+BI159+Y159+S159+M159+AQ159+AK159+AH159</f>
        <v>66080.437000000005</v>
      </c>
    </row>
    <row r="160" spans="1:109" x14ac:dyDescent="0.25">
      <c r="A160" s="78">
        <v>2020</v>
      </c>
      <c r="B160" s="79" t="s">
        <v>16</v>
      </c>
      <c r="C160" s="43">
        <v>0</v>
      </c>
      <c r="D160" s="11">
        <v>0</v>
      </c>
      <c r="E160" s="44">
        <f t="shared" si="173"/>
        <v>0</v>
      </c>
      <c r="F160" s="43">
        <v>0</v>
      </c>
      <c r="G160" s="11">
        <v>0</v>
      </c>
      <c r="H160" s="44">
        <f t="shared" si="173"/>
        <v>0</v>
      </c>
      <c r="I160" s="43">
        <v>0</v>
      </c>
      <c r="J160" s="11">
        <v>0</v>
      </c>
      <c r="K160" s="44">
        <f t="shared" si="173"/>
        <v>0</v>
      </c>
      <c r="L160" s="43">
        <v>0</v>
      </c>
      <c r="M160" s="11">
        <v>0</v>
      </c>
      <c r="N160" s="44">
        <f t="shared" si="173"/>
        <v>0</v>
      </c>
      <c r="O160" s="104">
        <v>6.2807899999999997</v>
      </c>
      <c r="P160" s="105">
        <v>15</v>
      </c>
      <c r="Q160" s="44">
        <f t="shared" si="173"/>
        <v>2388.2346010613314</v>
      </c>
      <c r="R160" s="43">
        <v>0</v>
      </c>
      <c r="S160" s="11">
        <v>0</v>
      </c>
      <c r="T160" s="44">
        <f t="shared" si="173"/>
        <v>0</v>
      </c>
      <c r="U160" s="43">
        <v>0</v>
      </c>
      <c r="V160" s="11">
        <v>0</v>
      </c>
      <c r="W160" s="44">
        <f t="shared" si="173"/>
        <v>0</v>
      </c>
      <c r="X160" s="43">
        <v>0</v>
      </c>
      <c r="Y160" s="11">
        <v>0</v>
      </c>
      <c r="Z160" s="44">
        <f t="shared" si="173"/>
        <v>0</v>
      </c>
      <c r="AA160" s="43">
        <v>0</v>
      </c>
      <c r="AB160" s="11">
        <v>0</v>
      </c>
      <c r="AC160" s="44">
        <f t="shared" si="173"/>
        <v>0</v>
      </c>
      <c r="AD160" s="43">
        <v>0</v>
      </c>
      <c r="AE160" s="11">
        <v>0</v>
      </c>
      <c r="AF160" s="44">
        <f t="shared" si="173"/>
        <v>0</v>
      </c>
      <c r="AG160" s="43">
        <v>0</v>
      </c>
      <c r="AH160" s="11">
        <v>0</v>
      </c>
      <c r="AI160" s="44">
        <f t="shared" si="173"/>
        <v>0</v>
      </c>
      <c r="AJ160" s="43">
        <v>0</v>
      </c>
      <c r="AK160" s="11">
        <v>0</v>
      </c>
      <c r="AL160" s="44">
        <f t="shared" si="173"/>
        <v>0</v>
      </c>
      <c r="AM160" s="43">
        <v>0</v>
      </c>
      <c r="AN160" s="11">
        <v>0</v>
      </c>
      <c r="AO160" s="44">
        <f t="shared" si="173"/>
        <v>0</v>
      </c>
      <c r="AP160" s="43">
        <v>0</v>
      </c>
      <c r="AQ160" s="11">
        <v>0</v>
      </c>
      <c r="AR160" s="44">
        <f t="shared" si="173"/>
        <v>0</v>
      </c>
      <c r="AS160" s="43">
        <v>0</v>
      </c>
      <c r="AT160" s="11">
        <v>0</v>
      </c>
      <c r="AU160" s="44">
        <f t="shared" si="173"/>
        <v>0</v>
      </c>
      <c r="AV160" s="43">
        <v>0</v>
      </c>
      <c r="AW160" s="11">
        <v>0</v>
      </c>
      <c r="AX160" s="44">
        <f t="shared" si="173"/>
        <v>0</v>
      </c>
      <c r="AY160" s="43">
        <v>0</v>
      </c>
      <c r="AZ160" s="11">
        <v>0</v>
      </c>
      <c r="BA160" s="44">
        <f t="shared" si="173"/>
        <v>0</v>
      </c>
      <c r="BB160" s="43">
        <v>0</v>
      </c>
      <c r="BC160" s="11">
        <v>0</v>
      </c>
      <c r="BD160" s="44">
        <f t="shared" si="173"/>
        <v>0</v>
      </c>
      <c r="BE160" s="43">
        <v>0</v>
      </c>
      <c r="BF160" s="11">
        <v>0</v>
      </c>
      <c r="BG160" s="44">
        <f t="shared" si="166"/>
        <v>0</v>
      </c>
      <c r="BH160" s="43">
        <v>0</v>
      </c>
      <c r="BI160" s="11">
        <v>0</v>
      </c>
      <c r="BJ160" s="44">
        <f t="shared" si="173"/>
        <v>0</v>
      </c>
      <c r="BK160" s="43">
        <v>0</v>
      </c>
      <c r="BL160" s="11">
        <v>0</v>
      </c>
      <c r="BM160" s="44">
        <f t="shared" si="173"/>
        <v>0</v>
      </c>
      <c r="BN160" s="104">
        <v>1.9379999999999999</v>
      </c>
      <c r="BO160" s="105">
        <v>69.584999999999994</v>
      </c>
      <c r="BP160" s="44">
        <f t="shared" si="173"/>
        <v>35905.572755417954</v>
      </c>
      <c r="BQ160" s="104">
        <v>6.0109700000000004</v>
      </c>
      <c r="BR160" s="105">
        <v>39.981999999999999</v>
      </c>
      <c r="BS160" s="44">
        <f t="shared" si="173"/>
        <v>6651.5054974488312</v>
      </c>
      <c r="BT160" s="43">
        <v>0</v>
      </c>
      <c r="BU160" s="11">
        <v>0</v>
      </c>
      <c r="BV160" s="44">
        <f t="shared" si="174"/>
        <v>0</v>
      </c>
      <c r="BW160" s="43">
        <v>0</v>
      </c>
      <c r="BX160" s="11">
        <v>0</v>
      </c>
      <c r="BY160" s="44">
        <f t="shared" si="174"/>
        <v>0</v>
      </c>
      <c r="BZ160" s="43">
        <v>0</v>
      </c>
      <c r="CA160" s="11">
        <v>0</v>
      </c>
      <c r="CB160" s="44">
        <f t="shared" si="174"/>
        <v>0</v>
      </c>
      <c r="CC160" s="43">
        <v>0</v>
      </c>
      <c r="CD160" s="11">
        <v>0</v>
      </c>
      <c r="CE160" s="44">
        <f t="shared" si="174"/>
        <v>0</v>
      </c>
      <c r="CF160" s="43">
        <v>0</v>
      </c>
      <c r="CG160" s="11">
        <v>0</v>
      </c>
      <c r="CH160" s="44">
        <v>0</v>
      </c>
      <c r="CI160" s="43">
        <v>0</v>
      </c>
      <c r="CJ160" s="11">
        <v>0</v>
      </c>
      <c r="CK160" s="44">
        <f t="shared" si="174"/>
        <v>0</v>
      </c>
      <c r="CL160" s="43">
        <v>0</v>
      </c>
      <c r="CM160" s="11">
        <v>0</v>
      </c>
      <c r="CN160" s="44">
        <f t="shared" si="174"/>
        <v>0</v>
      </c>
      <c r="CO160" s="43">
        <v>0</v>
      </c>
      <c r="CP160" s="11">
        <v>0</v>
      </c>
      <c r="CQ160" s="44">
        <f t="shared" si="174"/>
        <v>0</v>
      </c>
      <c r="CR160" s="43">
        <v>0</v>
      </c>
      <c r="CS160" s="11">
        <v>0</v>
      </c>
      <c r="CT160" s="44">
        <f t="shared" si="174"/>
        <v>0</v>
      </c>
      <c r="CU160" s="43">
        <v>0</v>
      </c>
      <c r="CV160" s="11">
        <v>0</v>
      </c>
      <c r="CW160" s="44">
        <f t="shared" si="174"/>
        <v>0</v>
      </c>
      <c r="CX160" s="104">
        <v>650</v>
      </c>
      <c r="CY160" s="105">
        <v>4045.6219999999998</v>
      </c>
      <c r="CZ160" s="44">
        <f t="shared" si="174"/>
        <v>6224.0338461538458</v>
      </c>
      <c r="DA160" s="104">
        <v>5111.1499999999996</v>
      </c>
      <c r="DB160" s="105">
        <v>36059.076000000001</v>
      </c>
      <c r="DC160" s="44">
        <f t="shared" si="174"/>
        <v>7054.9829294777119</v>
      </c>
      <c r="DD160" s="6">
        <f t="shared" si="175"/>
        <v>5775.3797599999998</v>
      </c>
      <c r="DE160" s="14">
        <f t="shared" si="176"/>
        <v>40229.265000000007</v>
      </c>
    </row>
    <row r="161" spans="1:109" ht="15.75" thickBot="1" x14ac:dyDescent="0.3">
      <c r="A161" s="82"/>
      <c r="B161" s="83" t="s">
        <v>17</v>
      </c>
      <c r="C161" s="84">
        <f t="shared" ref="C161:D161" si="177">SUM(C149:C160)</f>
        <v>50</v>
      </c>
      <c r="D161" s="85">
        <f t="shared" si="177"/>
        <v>402.00599999999997</v>
      </c>
      <c r="E161" s="86"/>
      <c r="F161" s="84">
        <f t="shared" ref="F161:G161" si="178">SUM(F149:F160)</f>
        <v>0</v>
      </c>
      <c r="G161" s="85">
        <f t="shared" si="178"/>
        <v>0</v>
      </c>
      <c r="H161" s="86"/>
      <c r="I161" s="84">
        <f t="shared" ref="I161:J161" si="179">SUM(I149:I160)</f>
        <v>0</v>
      </c>
      <c r="J161" s="85">
        <f t="shared" si="179"/>
        <v>0</v>
      </c>
      <c r="K161" s="86"/>
      <c r="L161" s="84">
        <f t="shared" ref="L161:M161" si="180">SUM(L149:L160)</f>
        <v>0</v>
      </c>
      <c r="M161" s="85">
        <f t="shared" si="180"/>
        <v>0</v>
      </c>
      <c r="N161" s="86"/>
      <c r="O161" s="84">
        <f t="shared" ref="O161:P161" si="181">SUM(O149:O160)</f>
        <v>6.2807899999999997</v>
      </c>
      <c r="P161" s="85">
        <f t="shared" si="181"/>
        <v>15</v>
      </c>
      <c r="Q161" s="86"/>
      <c r="R161" s="84">
        <f t="shared" ref="R161:S161" si="182">SUM(R149:R160)</f>
        <v>0</v>
      </c>
      <c r="S161" s="85">
        <f t="shared" si="182"/>
        <v>0</v>
      </c>
      <c r="T161" s="86"/>
      <c r="U161" s="84">
        <f t="shared" ref="U161:V161" si="183">SUM(U149:U160)</f>
        <v>0</v>
      </c>
      <c r="V161" s="85">
        <f t="shared" si="183"/>
        <v>0</v>
      </c>
      <c r="W161" s="86"/>
      <c r="X161" s="84">
        <f t="shared" ref="X161:Y161" si="184">SUM(X149:X160)</f>
        <v>0</v>
      </c>
      <c r="Y161" s="85">
        <f t="shared" si="184"/>
        <v>0</v>
      </c>
      <c r="Z161" s="86"/>
      <c r="AA161" s="84">
        <f t="shared" ref="AA161:AB161" si="185">SUM(AA149:AA160)</f>
        <v>0</v>
      </c>
      <c r="AB161" s="85">
        <f t="shared" si="185"/>
        <v>0</v>
      </c>
      <c r="AC161" s="86"/>
      <c r="AD161" s="84">
        <f t="shared" ref="AD161:AE161" si="186">SUM(AD149:AD160)</f>
        <v>16.14</v>
      </c>
      <c r="AE161" s="85">
        <f t="shared" si="186"/>
        <v>88.078000000000003</v>
      </c>
      <c r="AF161" s="86"/>
      <c r="AG161" s="84">
        <f t="shared" ref="AG161:AH161" si="187">SUM(AG149:AG160)</f>
        <v>148.80000000000001</v>
      </c>
      <c r="AH161" s="85">
        <f t="shared" si="187"/>
        <v>1275.5070000000001</v>
      </c>
      <c r="AI161" s="86"/>
      <c r="AJ161" s="84">
        <f t="shared" ref="AJ161:AK161" si="188">SUM(AJ149:AJ160)</f>
        <v>223.73000000000002</v>
      </c>
      <c r="AK161" s="85">
        <f t="shared" si="188"/>
        <v>1447.4839999999999</v>
      </c>
      <c r="AL161" s="86"/>
      <c r="AM161" s="84">
        <f t="shared" ref="AM161:AN161" si="189">SUM(AM149:AM160)</f>
        <v>0</v>
      </c>
      <c r="AN161" s="85">
        <f t="shared" si="189"/>
        <v>0</v>
      </c>
      <c r="AO161" s="86"/>
      <c r="AP161" s="84">
        <f t="shared" ref="AP161:AQ161" si="190">SUM(AP149:AP160)</f>
        <v>0</v>
      </c>
      <c r="AQ161" s="85">
        <f t="shared" si="190"/>
        <v>0</v>
      </c>
      <c r="AR161" s="86"/>
      <c r="AS161" s="84">
        <f t="shared" ref="AS161:AT161" si="191">SUM(AS149:AS160)</f>
        <v>0</v>
      </c>
      <c r="AT161" s="85">
        <f t="shared" si="191"/>
        <v>0</v>
      </c>
      <c r="AU161" s="86"/>
      <c r="AV161" s="84">
        <f t="shared" ref="AV161:AW161" si="192">SUM(AV149:AV160)</f>
        <v>0.4</v>
      </c>
      <c r="AW161" s="85">
        <f t="shared" si="192"/>
        <v>5.6</v>
      </c>
      <c r="AX161" s="86"/>
      <c r="AY161" s="84">
        <f t="shared" ref="AY161:AZ161" si="193">SUM(AY149:AY160)</f>
        <v>0</v>
      </c>
      <c r="AZ161" s="85">
        <f t="shared" si="193"/>
        <v>0</v>
      </c>
      <c r="BA161" s="86"/>
      <c r="BB161" s="84">
        <f t="shared" ref="BB161:BC161" si="194">SUM(BB149:BB160)</f>
        <v>5.0000000000000001E-4</v>
      </c>
      <c r="BC161" s="85">
        <f t="shared" si="194"/>
        <v>0.253</v>
      </c>
      <c r="BD161" s="86"/>
      <c r="BE161" s="84">
        <f t="shared" ref="BE161:BF161" si="195">SUM(BE149:BE160)</f>
        <v>0</v>
      </c>
      <c r="BF161" s="85">
        <f t="shared" si="195"/>
        <v>0</v>
      </c>
      <c r="BG161" s="86"/>
      <c r="BH161" s="84">
        <f t="shared" ref="BH161:BI161" si="196">SUM(BH149:BH160)</f>
        <v>0</v>
      </c>
      <c r="BI161" s="85">
        <f t="shared" si="196"/>
        <v>0</v>
      </c>
      <c r="BJ161" s="86"/>
      <c r="BK161" s="84">
        <f t="shared" ref="BK161:BL161" si="197">SUM(BK149:BK160)</f>
        <v>103</v>
      </c>
      <c r="BL161" s="85">
        <f t="shared" si="197"/>
        <v>787.40800000000002</v>
      </c>
      <c r="BM161" s="86"/>
      <c r="BN161" s="84">
        <f t="shared" ref="BN161:BO161" si="198">SUM(BN149:BN160)</f>
        <v>8.7055000000000007</v>
      </c>
      <c r="BO161" s="85">
        <f t="shared" si="198"/>
        <v>235.69599999999997</v>
      </c>
      <c r="BP161" s="86"/>
      <c r="BQ161" s="84">
        <f t="shared" ref="BQ161:BR161" si="199">SUM(BQ149:BQ160)</f>
        <v>177.87723999999997</v>
      </c>
      <c r="BR161" s="85">
        <f t="shared" si="199"/>
        <v>1224.7759999999998</v>
      </c>
      <c r="BS161" s="86"/>
      <c r="BT161" s="84">
        <f t="shared" ref="BT161:BU161" si="200">SUM(BT149:BT160)</f>
        <v>0</v>
      </c>
      <c r="BU161" s="85">
        <f t="shared" si="200"/>
        <v>0</v>
      </c>
      <c r="BV161" s="86"/>
      <c r="BW161" s="84">
        <f t="shared" ref="BW161:BX161" si="201">SUM(BW149:BW160)</f>
        <v>0</v>
      </c>
      <c r="BX161" s="85">
        <f t="shared" si="201"/>
        <v>0</v>
      </c>
      <c r="BY161" s="86"/>
      <c r="BZ161" s="84">
        <f t="shared" ref="BZ161:CA161" si="202">SUM(BZ149:BZ160)</f>
        <v>0</v>
      </c>
      <c r="CA161" s="85">
        <f t="shared" si="202"/>
        <v>0</v>
      </c>
      <c r="CB161" s="86"/>
      <c r="CC161" s="84">
        <f t="shared" ref="CC161:CD161" si="203">SUM(CC149:CC160)</f>
        <v>0</v>
      </c>
      <c r="CD161" s="85">
        <f t="shared" si="203"/>
        <v>0</v>
      </c>
      <c r="CE161" s="86"/>
      <c r="CF161" s="84">
        <v>0</v>
      </c>
      <c r="CG161" s="85">
        <v>0</v>
      </c>
      <c r="CH161" s="86"/>
      <c r="CI161" s="84">
        <f t="shared" ref="CI161:CJ161" si="204">SUM(CI149:CI160)</f>
        <v>0</v>
      </c>
      <c r="CJ161" s="85">
        <f t="shared" si="204"/>
        <v>0</v>
      </c>
      <c r="CK161" s="86"/>
      <c r="CL161" s="84">
        <f t="shared" ref="CL161:CM161" si="205">SUM(CL149:CL160)</f>
        <v>0</v>
      </c>
      <c r="CM161" s="85">
        <f t="shared" si="205"/>
        <v>0</v>
      </c>
      <c r="CN161" s="86"/>
      <c r="CO161" s="84">
        <f t="shared" ref="CO161:CP161" si="206">SUM(CO149:CO160)</f>
        <v>0</v>
      </c>
      <c r="CP161" s="85">
        <f t="shared" si="206"/>
        <v>0</v>
      </c>
      <c r="CQ161" s="86"/>
      <c r="CR161" s="84">
        <f t="shared" ref="CR161:CS161" si="207">SUM(CR149:CR160)</f>
        <v>100.1</v>
      </c>
      <c r="CS161" s="85">
        <f t="shared" si="207"/>
        <v>786.59400000000005</v>
      </c>
      <c r="CT161" s="86"/>
      <c r="CU161" s="84">
        <f t="shared" ref="CU161:CV161" si="208">SUM(CU149:CU160)</f>
        <v>0</v>
      </c>
      <c r="CV161" s="85">
        <f t="shared" si="208"/>
        <v>0</v>
      </c>
      <c r="CW161" s="86"/>
      <c r="CX161" s="84">
        <f t="shared" ref="CX161:CY161" si="209">SUM(CX149:CX160)</f>
        <v>1976.845</v>
      </c>
      <c r="CY161" s="85">
        <f t="shared" si="209"/>
        <v>13388.529999999999</v>
      </c>
      <c r="CZ161" s="86"/>
      <c r="DA161" s="84">
        <f t="shared" ref="DA161:DB161" si="210">SUM(DA149:DA160)</f>
        <v>37978.824000000001</v>
      </c>
      <c r="DB161" s="85">
        <f t="shared" si="210"/>
        <v>295005.74200000003</v>
      </c>
      <c r="DC161" s="86"/>
      <c r="DD161" s="39">
        <f t="shared" si="175"/>
        <v>40790.703030000004</v>
      </c>
      <c r="DE161" s="75">
        <f t="shared" si="176"/>
        <v>314662.67399999994</v>
      </c>
    </row>
    <row r="162" spans="1:109" x14ac:dyDescent="0.25">
      <c r="A162" s="78">
        <v>2021</v>
      </c>
      <c r="B162" s="79" t="s">
        <v>5</v>
      </c>
      <c r="C162" s="43">
        <v>0</v>
      </c>
      <c r="D162" s="11">
        <v>0</v>
      </c>
      <c r="E162" s="44">
        <f>IF(C162=0,0,D162/C162*1000)</f>
        <v>0</v>
      </c>
      <c r="F162" s="43">
        <v>0</v>
      </c>
      <c r="G162" s="11">
        <v>0</v>
      </c>
      <c r="H162" s="44">
        <f t="shared" ref="H162:H173" si="211">IF(F162=0,0,G162/F162*1000)</f>
        <v>0</v>
      </c>
      <c r="I162" s="43">
        <v>0</v>
      </c>
      <c r="J162" s="11">
        <v>0</v>
      </c>
      <c r="K162" s="44">
        <f t="shared" ref="K162:K173" si="212">IF(I162=0,0,J162/I162*1000)</f>
        <v>0</v>
      </c>
      <c r="L162" s="43">
        <v>0</v>
      </c>
      <c r="M162" s="11">
        <v>0</v>
      </c>
      <c r="N162" s="44">
        <f t="shared" ref="N162:N173" si="213">IF(L162=0,0,M162/L162*1000)</f>
        <v>0</v>
      </c>
      <c r="O162" s="101">
        <v>2E-3</v>
      </c>
      <c r="P162" s="4">
        <v>0.23</v>
      </c>
      <c r="Q162" s="44">
        <f t="shared" ref="Q162:Q173" si="214">IF(O162=0,0,P162/O162*1000)</f>
        <v>115000</v>
      </c>
      <c r="R162" s="43">
        <v>0</v>
      </c>
      <c r="S162" s="11">
        <v>0</v>
      </c>
      <c r="T162" s="44">
        <f t="shared" ref="T162:T173" si="215">IF(R162=0,0,S162/R162*1000)</f>
        <v>0</v>
      </c>
      <c r="U162" s="43">
        <v>0</v>
      </c>
      <c r="V162" s="11">
        <v>0</v>
      </c>
      <c r="W162" s="44">
        <f t="shared" ref="W162:W173" si="216">IF(U162=0,0,V162/U162*1000)</f>
        <v>0</v>
      </c>
      <c r="X162" s="43">
        <v>0</v>
      </c>
      <c r="Y162" s="11">
        <v>0</v>
      </c>
      <c r="Z162" s="44">
        <f t="shared" ref="Z162:Z173" si="217">IF(X162=0,0,Y162/X162*1000)</f>
        <v>0</v>
      </c>
      <c r="AA162" s="43">
        <v>0</v>
      </c>
      <c r="AB162" s="11">
        <v>0</v>
      </c>
      <c r="AC162" s="44">
        <f t="shared" ref="AC162:AC173" si="218">IF(AA162=0,0,AB162/AA162*1000)</f>
        <v>0</v>
      </c>
      <c r="AD162" s="43">
        <v>0</v>
      </c>
      <c r="AE162" s="11">
        <v>0</v>
      </c>
      <c r="AF162" s="44">
        <f t="shared" ref="AF162:AF173" si="219">IF(AD162=0,0,AE162/AD162*1000)</f>
        <v>0</v>
      </c>
      <c r="AG162" s="43">
        <v>0</v>
      </c>
      <c r="AH162" s="11">
        <v>0</v>
      </c>
      <c r="AI162" s="44">
        <f t="shared" ref="AI162:AI173" si="220">IF(AG162=0,0,AH162/AG162*1000)</f>
        <v>0</v>
      </c>
      <c r="AJ162" s="101">
        <v>8.9999999999999993E-3</v>
      </c>
      <c r="AK162" s="4">
        <v>0.18</v>
      </c>
      <c r="AL162" s="44">
        <f t="shared" ref="AL162:AL173" si="221">IF(AJ162=0,0,AK162/AJ162*1000)</f>
        <v>20000</v>
      </c>
      <c r="AM162" s="43">
        <v>0</v>
      </c>
      <c r="AN162" s="11">
        <v>0</v>
      </c>
      <c r="AO162" s="44">
        <f t="shared" ref="AO162:AO173" si="222">IF(AM162=0,0,AN162/AM162*1000)</f>
        <v>0</v>
      </c>
      <c r="AP162" s="43">
        <v>0</v>
      </c>
      <c r="AQ162" s="11">
        <v>0</v>
      </c>
      <c r="AR162" s="44">
        <f t="shared" ref="AR162:AR173" si="223">IF(AP162=0,0,AQ162/AP162*1000)</f>
        <v>0</v>
      </c>
      <c r="AS162" s="43">
        <v>0</v>
      </c>
      <c r="AT162" s="11">
        <v>0</v>
      </c>
      <c r="AU162" s="44">
        <f t="shared" ref="AU162:AU173" si="224">IF(AS162=0,0,AT162/AS162*1000)</f>
        <v>0</v>
      </c>
      <c r="AV162" s="43">
        <v>0</v>
      </c>
      <c r="AW162" s="11">
        <v>0</v>
      </c>
      <c r="AX162" s="44">
        <f t="shared" ref="AX162:AX173" si="225">IF(AV162=0,0,AW162/AV162*1000)</f>
        <v>0</v>
      </c>
      <c r="AY162" s="43">
        <v>0</v>
      </c>
      <c r="AZ162" s="11">
        <v>0</v>
      </c>
      <c r="BA162" s="44">
        <f t="shared" ref="BA162:BA173" si="226">IF(AY162=0,0,AZ162/AY162*1000)</f>
        <v>0</v>
      </c>
      <c r="BB162" s="43">
        <v>0</v>
      </c>
      <c r="BC162" s="11">
        <v>0</v>
      </c>
      <c r="BD162" s="44">
        <f t="shared" ref="BD162:BD173" si="227">IF(BB162=0,0,BC162/BB162*1000)</f>
        <v>0</v>
      </c>
      <c r="BE162" s="43">
        <v>0</v>
      </c>
      <c r="BF162" s="11">
        <v>0</v>
      </c>
      <c r="BG162" s="44">
        <f t="shared" ref="BG162:BG173" si="228">IF(BE162=0,0,BF162/BE162*1000)</f>
        <v>0</v>
      </c>
      <c r="BH162" s="43">
        <v>0</v>
      </c>
      <c r="BI162" s="11">
        <v>0</v>
      </c>
      <c r="BJ162" s="44">
        <f t="shared" ref="BJ162:BJ173" si="229">IF(BH162=0,0,BI162/BH162*1000)</f>
        <v>0</v>
      </c>
      <c r="BK162" s="43">
        <v>0</v>
      </c>
      <c r="BL162" s="11">
        <v>0</v>
      </c>
      <c r="BM162" s="44">
        <f t="shared" ref="BM162:BM173" si="230">IF(BK162=0,0,BL162/BK162*1000)</f>
        <v>0</v>
      </c>
      <c r="BN162" s="43">
        <v>0</v>
      </c>
      <c r="BO162" s="11">
        <v>0</v>
      </c>
      <c r="BP162" s="44">
        <f t="shared" ref="BP162:BP173" si="231">IF(BN162=0,0,BO162/BN162*1000)</f>
        <v>0</v>
      </c>
      <c r="BQ162" s="101">
        <v>0.02</v>
      </c>
      <c r="BR162" s="4">
        <v>4.5199999999999996</v>
      </c>
      <c r="BS162" s="44">
        <f t="shared" ref="BS162:BS173" si="232">IF(BQ162=0,0,BR162/BQ162*1000)</f>
        <v>225999.99999999997</v>
      </c>
      <c r="BT162" s="43">
        <v>0</v>
      </c>
      <c r="BU162" s="11">
        <v>0</v>
      </c>
      <c r="BV162" s="44">
        <f t="shared" ref="BV162:BV173" si="233">IF(BT162=0,0,BU162/BT162*1000)</f>
        <v>0</v>
      </c>
      <c r="BW162" s="43">
        <v>0</v>
      </c>
      <c r="BX162" s="11">
        <v>0</v>
      </c>
      <c r="BY162" s="44">
        <f t="shared" ref="BY162:BY173" si="234">IF(BW162=0,0,BX162/BW162*1000)</f>
        <v>0</v>
      </c>
      <c r="BZ162" s="43">
        <v>0</v>
      </c>
      <c r="CA162" s="11">
        <v>0</v>
      </c>
      <c r="CB162" s="44">
        <f t="shared" ref="CB162:CB173" si="235">IF(BZ162=0,0,CA162/BZ162*1000)</f>
        <v>0</v>
      </c>
      <c r="CC162" s="43">
        <v>0</v>
      </c>
      <c r="CD162" s="11">
        <v>0</v>
      </c>
      <c r="CE162" s="44">
        <f t="shared" ref="CE162:CE173" si="236">IF(CC162=0,0,CD162/CC162*1000)</f>
        <v>0</v>
      </c>
      <c r="CF162" s="43">
        <v>0</v>
      </c>
      <c r="CG162" s="11">
        <v>0</v>
      </c>
      <c r="CH162" s="44">
        <f t="shared" ref="CH162:CH173" si="237">IF(CF162=0,0,CG162/CF162*1000)</f>
        <v>0</v>
      </c>
      <c r="CI162" s="43">
        <v>0</v>
      </c>
      <c r="CJ162" s="11">
        <v>0</v>
      </c>
      <c r="CK162" s="44">
        <f t="shared" ref="CK162:CK173" si="238">IF(CI162=0,0,CJ162/CI162*1000)</f>
        <v>0</v>
      </c>
      <c r="CL162" s="43">
        <v>0</v>
      </c>
      <c r="CM162" s="11">
        <v>0</v>
      </c>
      <c r="CN162" s="44">
        <f t="shared" ref="CN162:CN173" si="239">IF(CL162=0,0,CM162/CL162*1000)</f>
        <v>0</v>
      </c>
      <c r="CO162" s="43">
        <v>0</v>
      </c>
      <c r="CP162" s="11">
        <v>0</v>
      </c>
      <c r="CQ162" s="44">
        <f t="shared" ref="CQ162:CQ173" si="240">IF(CO162=0,0,CP162/CO162*1000)</f>
        <v>0</v>
      </c>
      <c r="CR162" s="43">
        <v>0</v>
      </c>
      <c r="CS162" s="11">
        <v>0</v>
      </c>
      <c r="CT162" s="44">
        <f t="shared" ref="CT162:CT173" si="241">IF(CR162=0,0,CS162/CR162*1000)</f>
        <v>0</v>
      </c>
      <c r="CU162" s="43">
        <v>0</v>
      </c>
      <c r="CV162" s="11">
        <v>0</v>
      </c>
      <c r="CW162" s="44">
        <f t="shared" ref="CW162:CW173" si="242">IF(CU162=0,0,CV162/CU162*1000)</f>
        <v>0</v>
      </c>
      <c r="CX162" s="101">
        <v>151.30000000000001</v>
      </c>
      <c r="CY162" s="4">
        <v>1243.1859999999999</v>
      </c>
      <c r="CZ162" s="44">
        <f t="shared" ref="CZ162:CZ173" si="243">IF(CX162=0,0,CY162/CX162*1000)</f>
        <v>8216.6953073364166</v>
      </c>
      <c r="DA162" s="101">
        <v>2733.84</v>
      </c>
      <c r="DB162" s="4">
        <v>17749.687000000002</v>
      </c>
      <c r="DC162" s="44">
        <f t="shared" ref="DC162:DC173" si="244">IF(DA162=0,0,DB162/DA162*1000)</f>
        <v>6492.5844233751795</v>
      </c>
      <c r="DD162" s="6">
        <f t="shared" ref="DD162:DD164" si="245">SUM(DA162,CX162,CU162,CR162,CC162,BW162,BN162,BK162,BB162,AY162,AS162,AD162,U162,I162,F162,C162,BQ162+O162)+AV162+CI162+CO162+CL162+AM162+BZ162+AA162+BH162+X162+R162+L162+AP162+AJ162+AG162+CF162+BE162</f>
        <v>2885.1710000000003</v>
      </c>
      <c r="DE162" s="14">
        <f t="shared" ref="DE162:DE164" si="246">SUM(DB162,CY162,CV162,CS162,CD162,BX162,BO162,BL162,BC162,AZ162,AT162,AE162,V162,J162,G162,D162,BR162+P162)+AW162+CJ162+CP162+CM162+AN162+CA162+AB162+BI162+Y162+S162+M162+AQ162+AK162+AH162+CG162+BF162</f>
        <v>18997.803000000004</v>
      </c>
    </row>
    <row r="163" spans="1:109" x14ac:dyDescent="0.25">
      <c r="A163" s="78">
        <v>2021</v>
      </c>
      <c r="B163" s="79" t="s">
        <v>6</v>
      </c>
      <c r="C163" s="43">
        <v>0</v>
      </c>
      <c r="D163" s="11">
        <v>0</v>
      </c>
      <c r="E163" s="44">
        <f t="shared" ref="E163:E164" si="247">IF(C163=0,0,D163/C163*1000)</f>
        <v>0</v>
      </c>
      <c r="F163" s="43">
        <v>0</v>
      </c>
      <c r="G163" s="11">
        <v>0</v>
      </c>
      <c r="H163" s="44">
        <f t="shared" si="211"/>
        <v>0</v>
      </c>
      <c r="I163" s="43">
        <v>0</v>
      </c>
      <c r="J163" s="11">
        <v>0</v>
      </c>
      <c r="K163" s="44">
        <f t="shared" si="212"/>
        <v>0</v>
      </c>
      <c r="L163" s="43">
        <v>0</v>
      </c>
      <c r="M163" s="11">
        <v>0</v>
      </c>
      <c r="N163" s="44">
        <f t="shared" si="213"/>
        <v>0</v>
      </c>
      <c r="O163" s="43">
        <v>0</v>
      </c>
      <c r="P163" s="11">
        <v>0</v>
      </c>
      <c r="Q163" s="44">
        <f t="shared" si="214"/>
        <v>0</v>
      </c>
      <c r="R163" s="43">
        <v>0</v>
      </c>
      <c r="S163" s="11">
        <v>0</v>
      </c>
      <c r="T163" s="44">
        <f t="shared" si="215"/>
        <v>0</v>
      </c>
      <c r="U163" s="43">
        <v>0</v>
      </c>
      <c r="V163" s="11">
        <v>0</v>
      </c>
      <c r="W163" s="44">
        <f t="shared" si="216"/>
        <v>0</v>
      </c>
      <c r="X163" s="43">
        <v>0</v>
      </c>
      <c r="Y163" s="11">
        <v>0</v>
      </c>
      <c r="Z163" s="44">
        <f t="shared" si="217"/>
        <v>0</v>
      </c>
      <c r="AA163" s="43">
        <v>0</v>
      </c>
      <c r="AB163" s="11">
        <v>0</v>
      </c>
      <c r="AC163" s="44">
        <f t="shared" si="218"/>
        <v>0</v>
      </c>
      <c r="AD163" s="43">
        <v>0</v>
      </c>
      <c r="AE163" s="11">
        <v>0</v>
      </c>
      <c r="AF163" s="44">
        <f t="shared" si="219"/>
        <v>0</v>
      </c>
      <c r="AG163" s="43">
        <v>0</v>
      </c>
      <c r="AH163" s="11">
        <v>0</v>
      </c>
      <c r="AI163" s="44">
        <f t="shared" si="220"/>
        <v>0</v>
      </c>
      <c r="AJ163" s="43">
        <v>0</v>
      </c>
      <c r="AK163" s="11">
        <v>0</v>
      </c>
      <c r="AL163" s="44">
        <f t="shared" si="221"/>
        <v>0</v>
      </c>
      <c r="AM163" s="43">
        <v>0</v>
      </c>
      <c r="AN163" s="11">
        <v>0</v>
      </c>
      <c r="AO163" s="44">
        <f t="shared" si="222"/>
        <v>0</v>
      </c>
      <c r="AP163" s="43">
        <v>0</v>
      </c>
      <c r="AQ163" s="11">
        <v>0</v>
      </c>
      <c r="AR163" s="44">
        <f t="shared" si="223"/>
        <v>0</v>
      </c>
      <c r="AS163" s="43">
        <v>0</v>
      </c>
      <c r="AT163" s="11">
        <v>0</v>
      </c>
      <c r="AU163" s="44">
        <f t="shared" si="224"/>
        <v>0</v>
      </c>
      <c r="AV163" s="43">
        <v>0</v>
      </c>
      <c r="AW163" s="11">
        <v>0</v>
      </c>
      <c r="AX163" s="44">
        <f t="shared" si="225"/>
        <v>0</v>
      </c>
      <c r="AY163" s="43">
        <v>0</v>
      </c>
      <c r="AZ163" s="11">
        <v>0</v>
      </c>
      <c r="BA163" s="44">
        <f t="shared" si="226"/>
        <v>0</v>
      </c>
      <c r="BB163" s="43">
        <v>0</v>
      </c>
      <c r="BC163" s="11">
        <v>0</v>
      </c>
      <c r="BD163" s="44">
        <f t="shared" si="227"/>
        <v>0</v>
      </c>
      <c r="BE163" s="43">
        <v>0</v>
      </c>
      <c r="BF163" s="11">
        <v>0</v>
      </c>
      <c r="BG163" s="44">
        <f t="shared" si="228"/>
        <v>0</v>
      </c>
      <c r="BH163" s="43">
        <v>0</v>
      </c>
      <c r="BI163" s="11">
        <v>0</v>
      </c>
      <c r="BJ163" s="44">
        <f t="shared" si="229"/>
        <v>0</v>
      </c>
      <c r="BK163" s="43">
        <v>0</v>
      </c>
      <c r="BL163" s="11">
        <v>0</v>
      </c>
      <c r="BM163" s="44">
        <f t="shared" si="230"/>
        <v>0</v>
      </c>
      <c r="BN163" s="43">
        <v>0</v>
      </c>
      <c r="BO163" s="11">
        <v>0</v>
      </c>
      <c r="BP163" s="44">
        <f t="shared" si="231"/>
        <v>0</v>
      </c>
      <c r="BQ163" s="101">
        <v>27.064380615465016</v>
      </c>
      <c r="BR163" s="4">
        <v>298.50599999999997</v>
      </c>
      <c r="BS163" s="44">
        <f t="shared" si="232"/>
        <v>11029.47834798883</v>
      </c>
      <c r="BT163" s="43">
        <v>0</v>
      </c>
      <c r="BU163" s="11">
        <v>0</v>
      </c>
      <c r="BV163" s="44">
        <f t="shared" si="233"/>
        <v>0</v>
      </c>
      <c r="BW163" s="43">
        <v>0</v>
      </c>
      <c r="BX163" s="11">
        <v>0</v>
      </c>
      <c r="BY163" s="44">
        <f t="shared" si="234"/>
        <v>0</v>
      </c>
      <c r="BZ163" s="43">
        <v>0</v>
      </c>
      <c r="CA163" s="11">
        <v>0</v>
      </c>
      <c r="CB163" s="44">
        <f t="shared" si="235"/>
        <v>0</v>
      </c>
      <c r="CC163" s="43">
        <v>0</v>
      </c>
      <c r="CD163" s="11">
        <v>0</v>
      </c>
      <c r="CE163" s="44">
        <f t="shared" si="236"/>
        <v>0</v>
      </c>
      <c r="CF163" s="101">
        <v>135.94960801196356</v>
      </c>
      <c r="CG163" s="4">
        <v>551.67499999999995</v>
      </c>
      <c r="CH163" s="44">
        <f t="shared" si="237"/>
        <v>4057.9374083333332</v>
      </c>
      <c r="CI163" s="43">
        <v>0</v>
      </c>
      <c r="CJ163" s="11">
        <v>0</v>
      </c>
      <c r="CK163" s="44">
        <f t="shared" si="238"/>
        <v>0</v>
      </c>
      <c r="CL163" s="43">
        <v>0</v>
      </c>
      <c r="CM163" s="11">
        <v>0</v>
      </c>
      <c r="CN163" s="44">
        <f t="shared" si="239"/>
        <v>0</v>
      </c>
      <c r="CO163" s="43">
        <v>0</v>
      </c>
      <c r="CP163" s="11">
        <v>0</v>
      </c>
      <c r="CQ163" s="44">
        <f t="shared" si="240"/>
        <v>0</v>
      </c>
      <c r="CR163" s="43">
        <v>0</v>
      </c>
      <c r="CS163" s="11">
        <v>0</v>
      </c>
      <c r="CT163" s="44">
        <f t="shared" si="241"/>
        <v>0</v>
      </c>
      <c r="CU163" s="101">
        <v>79.461970223432616</v>
      </c>
      <c r="CV163" s="4">
        <v>276.86200000000002</v>
      </c>
      <c r="CW163" s="44">
        <f t="shared" si="242"/>
        <v>3484.2075929090911</v>
      </c>
      <c r="CX163" s="101">
        <v>72.616847108529186</v>
      </c>
      <c r="CY163" s="4">
        <v>45.444000000000003</v>
      </c>
      <c r="CZ163" s="44">
        <f t="shared" si="243"/>
        <v>625.8051927272727</v>
      </c>
      <c r="DA163" s="101">
        <v>156.21832192528873</v>
      </c>
      <c r="DB163" s="4">
        <v>5608.1769999999997</v>
      </c>
      <c r="DC163" s="44">
        <f t="shared" si="244"/>
        <v>35899.611075595254</v>
      </c>
      <c r="DD163" s="6">
        <f t="shared" si="245"/>
        <v>471.31112788467914</v>
      </c>
      <c r="DE163" s="14">
        <f t="shared" si="246"/>
        <v>6780.6640000000007</v>
      </c>
    </row>
    <row r="164" spans="1:109" x14ac:dyDescent="0.25">
      <c r="A164" s="78">
        <v>2021</v>
      </c>
      <c r="B164" s="79" t="s">
        <v>7</v>
      </c>
      <c r="C164" s="43">
        <v>0</v>
      </c>
      <c r="D164" s="11">
        <v>0</v>
      </c>
      <c r="E164" s="44">
        <f t="shared" si="247"/>
        <v>0</v>
      </c>
      <c r="F164" s="43">
        <v>0</v>
      </c>
      <c r="G164" s="11">
        <v>0</v>
      </c>
      <c r="H164" s="44">
        <f t="shared" si="211"/>
        <v>0</v>
      </c>
      <c r="I164" s="43">
        <v>0</v>
      </c>
      <c r="J164" s="11">
        <v>0</v>
      </c>
      <c r="K164" s="44">
        <f t="shared" si="212"/>
        <v>0</v>
      </c>
      <c r="L164" s="43">
        <v>0</v>
      </c>
      <c r="M164" s="11">
        <v>0</v>
      </c>
      <c r="N164" s="44">
        <f t="shared" si="213"/>
        <v>0</v>
      </c>
      <c r="O164" s="101">
        <v>9.2067499999999995</v>
      </c>
      <c r="P164" s="4">
        <v>169.83199999999999</v>
      </c>
      <c r="Q164" s="44">
        <f t="shared" si="214"/>
        <v>18446.465908165206</v>
      </c>
      <c r="R164" s="43">
        <v>0</v>
      </c>
      <c r="S164" s="11">
        <v>0</v>
      </c>
      <c r="T164" s="44">
        <f t="shared" si="215"/>
        <v>0</v>
      </c>
      <c r="U164" s="43">
        <v>0</v>
      </c>
      <c r="V164" s="11">
        <v>0</v>
      </c>
      <c r="W164" s="44">
        <f t="shared" si="216"/>
        <v>0</v>
      </c>
      <c r="X164" s="43">
        <v>0</v>
      </c>
      <c r="Y164" s="11">
        <v>0</v>
      </c>
      <c r="Z164" s="44">
        <f t="shared" si="217"/>
        <v>0</v>
      </c>
      <c r="AA164" s="43">
        <v>0</v>
      </c>
      <c r="AB164" s="11">
        <v>0</v>
      </c>
      <c r="AC164" s="44">
        <f t="shared" si="218"/>
        <v>0</v>
      </c>
      <c r="AD164" s="43">
        <v>0</v>
      </c>
      <c r="AE164" s="11">
        <v>0</v>
      </c>
      <c r="AF164" s="44">
        <f t="shared" si="219"/>
        <v>0</v>
      </c>
      <c r="AG164" s="43">
        <v>0</v>
      </c>
      <c r="AH164" s="11">
        <v>0</v>
      </c>
      <c r="AI164" s="44">
        <f t="shared" si="220"/>
        <v>0</v>
      </c>
      <c r="AJ164" s="43">
        <v>0</v>
      </c>
      <c r="AK164" s="11">
        <v>0</v>
      </c>
      <c r="AL164" s="44">
        <f t="shared" si="221"/>
        <v>0</v>
      </c>
      <c r="AM164" s="43">
        <v>0</v>
      </c>
      <c r="AN164" s="11">
        <v>0</v>
      </c>
      <c r="AO164" s="44">
        <f t="shared" si="222"/>
        <v>0</v>
      </c>
      <c r="AP164" s="43">
        <v>0</v>
      </c>
      <c r="AQ164" s="11">
        <v>0</v>
      </c>
      <c r="AR164" s="44">
        <f t="shared" si="223"/>
        <v>0</v>
      </c>
      <c r="AS164" s="43">
        <v>0</v>
      </c>
      <c r="AT164" s="11">
        <v>0</v>
      </c>
      <c r="AU164" s="44">
        <f t="shared" si="224"/>
        <v>0</v>
      </c>
      <c r="AV164" s="43">
        <v>0</v>
      </c>
      <c r="AW164" s="11">
        <v>0</v>
      </c>
      <c r="AX164" s="44">
        <f t="shared" si="225"/>
        <v>0</v>
      </c>
      <c r="AY164" s="43">
        <v>0</v>
      </c>
      <c r="AZ164" s="11">
        <v>0</v>
      </c>
      <c r="BA164" s="44">
        <f t="shared" si="226"/>
        <v>0</v>
      </c>
      <c r="BB164" s="43">
        <v>0</v>
      </c>
      <c r="BC164" s="11">
        <v>0</v>
      </c>
      <c r="BD164" s="44">
        <f t="shared" si="227"/>
        <v>0</v>
      </c>
      <c r="BE164" s="43">
        <v>0</v>
      </c>
      <c r="BF164" s="11">
        <v>0</v>
      </c>
      <c r="BG164" s="44">
        <f t="shared" si="228"/>
        <v>0</v>
      </c>
      <c r="BH164" s="43">
        <v>0</v>
      </c>
      <c r="BI164" s="11">
        <v>0</v>
      </c>
      <c r="BJ164" s="44">
        <f t="shared" si="229"/>
        <v>0</v>
      </c>
      <c r="BK164" s="43">
        <v>0</v>
      </c>
      <c r="BL164" s="11">
        <v>0</v>
      </c>
      <c r="BM164" s="44">
        <f t="shared" si="230"/>
        <v>0</v>
      </c>
      <c r="BN164" s="43">
        <v>0</v>
      </c>
      <c r="BO164" s="11">
        <v>0</v>
      </c>
      <c r="BP164" s="44">
        <f t="shared" si="231"/>
        <v>0</v>
      </c>
      <c r="BQ164" s="43">
        <v>0</v>
      </c>
      <c r="BR164" s="11">
        <v>0</v>
      </c>
      <c r="BS164" s="44">
        <f t="shared" si="232"/>
        <v>0</v>
      </c>
      <c r="BT164" s="43">
        <v>0</v>
      </c>
      <c r="BU164" s="11">
        <v>0</v>
      </c>
      <c r="BV164" s="44">
        <f t="shared" si="233"/>
        <v>0</v>
      </c>
      <c r="BW164" s="43">
        <v>0</v>
      </c>
      <c r="BX164" s="11">
        <v>0</v>
      </c>
      <c r="BY164" s="44">
        <f t="shared" si="234"/>
        <v>0</v>
      </c>
      <c r="BZ164" s="43">
        <v>0</v>
      </c>
      <c r="CA164" s="11">
        <v>0</v>
      </c>
      <c r="CB164" s="44">
        <f t="shared" si="235"/>
        <v>0</v>
      </c>
      <c r="CC164" s="43">
        <v>0</v>
      </c>
      <c r="CD164" s="11">
        <v>0</v>
      </c>
      <c r="CE164" s="44">
        <f t="shared" si="236"/>
        <v>0</v>
      </c>
      <c r="CF164" s="43">
        <v>0</v>
      </c>
      <c r="CG164" s="11">
        <v>0</v>
      </c>
      <c r="CH164" s="44">
        <f t="shared" si="237"/>
        <v>0</v>
      </c>
      <c r="CI164" s="43">
        <v>0</v>
      </c>
      <c r="CJ164" s="11">
        <v>0</v>
      </c>
      <c r="CK164" s="44">
        <f t="shared" si="238"/>
        <v>0</v>
      </c>
      <c r="CL164" s="43">
        <v>0</v>
      </c>
      <c r="CM164" s="11">
        <v>0</v>
      </c>
      <c r="CN164" s="44">
        <f t="shared" si="239"/>
        <v>0</v>
      </c>
      <c r="CO164" s="43">
        <v>0</v>
      </c>
      <c r="CP164" s="11">
        <v>0</v>
      </c>
      <c r="CQ164" s="44">
        <f t="shared" si="240"/>
        <v>0</v>
      </c>
      <c r="CR164" s="43">
        <v>0</v>
      </c>
      <c r="CS164" s="11">
        <v>0</v>
      </c>
      <c r="CT164" s="44">
        <f t="shared" si="241"/>
        <v>0</v>
      </c>
      <c r="CU164" s="43">
        <v>0</v>
      </c>
      <c r="CV164" s="11">
        <v>0</v>
      </c>
      <c r="CW164" s="44">
        <f t="shared" si="242"/>
        <v>0</v>
      </c>
      <c r="CX164" s="101">
        <v>2</v>
      </c>
      <c r="CY164" s="4">
        <v>24.643999999999998</v>
      </c>
      <c r="CZ164" s="44">
        <f t="shared" si="243"/>
        <v>12322</v>
      </c>
      <c r="DA164" s="101">
        <v>1048</v>
      </c>
      <c r="DB164" s="4">
        <v>8361.9009999999998</v>
      </c>
      <c r="DC164" s="44">
        <f t="shared" si="244"/>
        <v>7978.913167938932</v>
      </c>
      <c r="DD164" s="6">
        <f t="shared" si="245"/>
        <v>1059.2067500000001</v>
      </c>
      <c r="DE164" s="14">
        <f t="shared" si="246"/>
        <v>8556.3770000000004</v>
      </c>
    </row>
    <row r="165" spans="1:109" x14ac:dyDescent="0.25">
      <c r="A165" s="78">
        <v>2021</v>
      </c>
      <c r="B165" s="79" t="s">
        <v>8</v>
      </c>
      <c r="C165" s="43">
        <v>0</v>
      </c>
      <c r="D165" s="11">
        <v>0</v>
      </c>
      <c r="E165" s="44">
        <f>IF(C165=0,0,D165/C165*1000)</f>
        <v>0</v>
      </c>
      <c r="F165" s="43">
        <v>0</v>
      </c>
      <c r="G165" s="11">
        <v>0</v>
      </c>
      <c r="H165" s="44">
        <f t="shared" si="211"/>
        <v>0</v>
      </c>
      <c r="I165" s="99">
        <v>11.6</v>
      </c>
      <c r="J165" s="100">
        <v>56.753999999999998</v>
      </c>
      <c r="K165" s="44">
        <f t="shared" si="212"/>
        <v>4892.5862068965516</v>
      </c>
      <c r="L165" s="43">
        <v>0</v>
      </c>
      <c r="M165" s="11">
        <v>0</v>
      </c>
      <c r="N165" s="44">
        <f t="shared" si="213"/>
        <v>0</v>
      </c>
      <c r="O165" s="43">
        <v>0</v>
      </c>
      <c r="P165" s="11">
        <v>0</v>
      </c>
      <c r="Q165" s="44">
        <f t="shared" si="214"/>
        <v>0</v>
      </c>
      <c r="R165" s="43">
        <v>0</v>
      </c>
      <c r="S165" s="11">
        <v>0</v>
      </c>
      <c r="T165" s="44">
        <f t="shared" si="215"/>
        <v>0</v>
      </c>
      <c r="U165" s="43">
        <v>0</v>
      </c>
      <c r="V165" s="11">
        <v>0</v>
      </c>
      <c r="W165" s="44">
        <f t="shared" si="216"/>
        <v>0</v>
      </c>
      <c r="X165" s="43">
        <v>0</v>
      </c>
      <c r="Y165" s="11">
        <v>0</v>
      </c>
      <c r="Z165" s="44">
        <f t="shared" si="217"/>
        <v>0</v>
      </c>
      <c r="AA165" s="43">
        <v>0</v>
      </c>
      <c r="AB165" s="11">
        <v>0</v>
      </c>
      <c r="AC165" s="44">
        <f t="shared" si="218"/>
        <v>0</v>
      </c>
      <c r="AD165" s="43">
        <v>0</v>
      </c>
      <c r="AE165" s="11">
        <v>0</v>
      </c>
      <c r="AF165" s="44">
        <f t="shared" si="219"/>
        <v>0</v>
      </c>
      <c r="AG165" s="43">
        <v>0</v>
      </c>
      <c r="AH165" s="11">
        <v>0</v>
      </c>
      <c r="AI165" s="44">
        <f t="shared" si="220"/>
        <v>0</v>
      </c>
      <c r="AJ165" s="99">
        <v>36</v>
      </c>
      <c r="AK165" s="100">
        <v>236.232</v>
      </c>
      <c r="AL165" s="44">
        <f t="shared" si="221"/>
        <v>6562</v>
      </c>
      <c r="AM165" s="43">
        <v>0</v>
      </c>
      <c r="AN165" s="11">
        <v>0</v>
      </c>
      <c r="AO165" s="44">
        <f t="shared" si="222"/>
        <v>0</v>
      </c>
      <c r="AP165" s="43">
        <v>0</v>
      </c>
      <c r="AQ165" s="11">
        <v>0</v>
      </c>
      <c r="AR165" s="44">
        <f t="shared" si="223"/>
        <v>0</v>
      </c>
      <c r="AS165" s="43">
        <v>0</v>
      </c>
      <c r="AT165" s="11">
        <v>0</v>
      </c>
      <c r="AU165" s="44">
        <f t="shared" si="224"/>
        <v>0</v>
      </c>
      <c r="AV165" s="43">
        <v>0</v>
      </c>
      <c r="AW165" s="11">
        <v>0</v>
      </c>
      <c r="AX165" s="44">
        <f t="shared" si="225"/>
        <v>0</v>
      </c>
      <c r="AY165" s="43">
        <v>0</v>
      </c>
      <c r="AZ165" s="11">
        <v>0</v>
      </c>
      <c r="BA165" s="44">
        <f t="shared" si="226"/>
        <v>0</v>
      </c>
      <c r="BB165" s="43">
        <v>0</v>
      </c>
      <c r="BC165" s="11">
        <v>0</v>
      </c>
      <c r="BD165" s="44">
        <f t="shared" si="227"/>
        <v>0</v>
      </c>
      <c r="BE165" s="99">
        <v>2.3464999999999998</v>
      </c>
      <c r="BF165" s="100">
        <v>12.522</v>
      </c>
      <c r="BG165" s="44">
        <f t="shared" si="228"/>
        <v>5336.4585552951212</v>
      </c>
      <c r="BH165" s="43">
        <v>0</v>
      </c>
      <c r="BI165" s="11">
        <v>0</v>
      </c>
      <c r="BJ165" s="44">
        <f t="shared" si="229"/>
        <v>0</v>
      </c>
      <c r="BK165" s="99">
        <v>3</v>
      </c>
      <c r="BL165" s="100">
        <v>36.345999999999997</v>
      </c>
      <c r="BM165" s="44">
        <f t="shared" si="230"/>
        <v>12115.333333333332</v>
      </c>
      <c r="BN165" s="43">
        <v>0</v>
      </c>
      <c r="BO165" s="11">
        <v>0</v>
      </c>
      <c r="BP165" s="44">
        <f t="shared" si="231"/>
        <v>0</v>
      </c>
      <c r="BQ165" s="99">
        <v>0.5</v>
      </c>
      <c r="BR165" s="100">
        <v>4.1500000000000004</v>
      </c>
      <c r="BS165" s="44">
        <f t="shared" si="232"/>
        <v>8300</v>
      </c>
      <c r="BT165" s="43">
        <v>0</v>
      </c>
      <c r="BU165" s="11">
        <v>0</v>
      </c>
      <c r="BV165" s="44">
        <f t="shared" si="233"/>
        <v>0</v>
      </c>
      <c r="BW165" s="43">
        <v>0</v>
      </c>
      <c r="BX165" s="11">
        <v>0</v>
      </c>
      <c r="BY165" s="44">
        <f t="shared" si="234"/>
        <v>0</v>
      </c>
      <c r="BZ165" s="43">
        <v>0</v>
      </c>
      <c r="CA165" s="11">
        <v>0</v>
      </c>
      <c r="CB165" s="44">
        <f t="shared" si="235"/>
        <v>0</v>
      </c>
      <c r="CC165" s="43">
        <v>0</v>
      </c>
      <c r="CD165" s="11">
        <v>0</v>
      </c>
      <c r="CE165" s="44">
        <f t="shared" si="236"/>
        <v>0</v>
      </c>
      <c r="CF165" s="43">
        <v>0</v>
      </c>
      <c r="CG165" s="11">
        <v>0</v>
      </c>
      <c r="CH165" s="44">
        <f t="shared" si="237"/>
        <v>0</v>
      </c>
      <c r="CI165" s="43">
        <v>0</v>
      </c>
      <c r="CJ165" s="11">
        <v>0</v>
      </c>
      <c r="CK165" s="44">
        <f t="shared" si="238"/>
        <v>0</v>
      </c>
      <c r="CL165" s="43">
        <v>0</v>
      </c>
      <c r="CM165" s="11">
        <v>0</v>
      </c>
      <c r="CN165" s="44">
        <f t="shared" si="239"/>
        <v>0</v>
      </c>
      <c r="CO165" s="43">
        <v>0</v>
      </c>
      <c r="CP165" s="11">
        <v>0</v>
      </c>
      <c r="CQ165" s="44">
        <f t="shared" si="240"/>
        <v>0</v>
      </c>
      <c r="CR165" s="43">
        <v>0</v>
      </c>
      <c r="CS165" s="11">
        <v>0</v>
      </c>
      <c r="CT165" s="44">
        <f t="shared" si="241"/>
        <v>0</v>
      </c>
      <c r="CU165" s="43">
        <v>0</v>
      </c>
      <c r="CV165" s="11">
        <v>0</v>
      </c>
      <c r="CW165" s="44">
        <f t="shared" si="242"/>
        <v>0</v>
      </c>
      <c r="CX165" s="99">
        <v>1</v>
      </c>
      <c r="CY165" s="100">
        <v>12.301</v>
      </c>
      <c r="CZ165" s="44">
        <f t="shared" si="243"/>
        <v>12301</v>
      </c>
      <c r="DA165" s="99">
        <v>864</v>
      </c>
      <c r="DB165" s="100">
        <v>7621.692</v>
      </c>
      <c r="DC165" s="44">
        <f t="shared" si="244"/>
        <v>8821.4027777777774</v>
      </c>
      <c r="DD165" s="92">
        <f>SUM(DA165,CX165,CU165,CR165,CC165,BW165,BN165,BK165,BB165,AY165,AS165,AD165,U165,I165,F165,C165,BQ165+O165)+AV165+CI165+CO165+CL165+AM165+BZ165+AA165+BH165+X165+R165+L165+AP165+AJ165+AG165+CF165+BE165</f>
        <v>918.44650000000001</v>
      </c>
      <c r="DE165" s="95">
        <f>SUM(DB165,CY165,CV165,CS165,CD165,BX165,BO165,BL165,BC165,AZ165,AT165,AE165,V165,J165,G165,D165,BR165+P165)+AW165+CJ165+CP165+CM165+AN165+CA165+AB165+BI165+Y165+S165+M165+AQ165+AK165+AH165+CG165+BF165</f>
        <v>7979.9969999999994</v>
      </c>
    </row>
    <row r="166" spans="1:109" x14ac:dyDescent="0.25">
      <c r="A166" s="78">
        <v>2021</v>
      </c>
      <c r="B166" s="44" t="s">
        <v>9</v>
      </c>
      <c r="C166" s="43">
        <v>0</v>
      </c>
      <c r="D166" s="11">
        <v>0</v>
      </c>
      <c r="E166" s="44">
        <f t="shared" ref="E166:E173" si="248">IF(C166=0,0,D166/C166*1000)</f>
        <v>0</v>
      </c>
      <c r="F166" s="43">
        <v>0</v>
      </c>
      <c r="G166" s="11">
        <v>0</v>
      </c>
      <c r="H166" s="44">
        <f t="shared" si="211"/>
        <v>0</v>
      </c>
      <c r="I166" s="43">
        <v>0</v>
      </c>
      <c r="J166" s="11">
        <v>0</v>
      </c>
      <c r="K166" s="44">
        <f t="shared" si="212"/>
        <v>0</v>
      </c>
      <c r="L166" s="106">
        <v>1.0999999999999999E-2</v>
      </c>
      <c r="M166" s="107">
        <v>0.45</v>
      </c>
      <c r="N166" s="44">
        <f t="shared" si="213"/>
        <v>40909.090909090912</v>
      </c>
      <c r="O166" s="43">
        <v>0</v>
      </c>
      <c r="P166" s="11">
        <v>0</v>
      </c>
      <c r="Q166" s="44">
        <f t="shared" si="214"/>
        <v>0</v>
      </c>
      <c r="R166" s="43">
        <v>0</v>
      </c>
      <c r="S166" s="11">
        <v>0</v>
      </c>
      <c r="T166" s="44">
        <f t="shared" si="215"/>
        <v>0</v>
      </c>
      <c r="U166" s="43">
        <v>0</v>
      </c>
      <c r="V166" s="11">
        <v>0</v>
      </c>
      <c r="W166" s="44">
        <f t="shared" si="216"/>
        <v>0</v>
      </c>
      <c r="X166" s="43">
        <v>0</v>
      </c>
      <c r="Y166" s="11">
        <v>0</v>
      </c>
      <c r="Z166" s="44">
        <f t="shared" si="217"/>
        <v>0</v>
      </c>
      <c r="AA166" s="43">
        <v>0</v>
      </c>
      <c r="AB166" s="11">
        <v>0</v>
      </c>
      <c r="AC166" s="44">
        <f t="shared" si="218"/>
        <v>0</v>
      </c>
      <c r="AD166" s="43">
        <v>0</v>
      </c>
      <c r="AE166" s="11">
        <v>0</v>
      </c>
      <c r="AF166" s="44">
        <f t="shared" si="219"/>
        <v>0</v>
      </c>
      <c r="AG166" s="43">
        <v>0</v>
      </c>
      <c r="AH166" s="11">
        <v>0</v>
      </c>
      <c r="AI166" s="44">
        <f t="shared" si="220"/>
        <v>0</v>
      </c>
      <c r="AJ166" s="106">
        <v>144</v>
      </c>
      <c r="AK166" s="107">
        <v>898.28</v>
      </c>
      <c r="AL166" s="44">
        <f t="shared" si="221"/>
        <v>6238.0555555555557</v>
      </c>
      <c r="AM166" s="43">
        <v>0</v>
      </c>
      <c r="AN166" s="11">
        <v>0</v>
      </c>
      <c r="AO166" s="44">
        <f t="shared" si="222"/>
        <v>0</v>
      </c>
      <c r="AP166" s="43">
        <v>0</v>
      </c>
      <c r="AQ166" s="11">
        <v>0</v>
      </c>
      <c r="AR166" s="44">
        <f t="shared" si="223"/>
        <v>0</v>
      </c>
      <c r="AS166" s="43">
        <v>0</v>
      </c>
      <c r="AT166" s="11">
        <v>0</v>
      </c>
      <c r="AU166" s="44">
        <f t="shared" si="224"/>
        <v>0</v>
      </c>
      <c r="AV166" s="43">
        <v>0</v>
      </c>
      <c r="AW166" s="11">
        <v>0</v>
      </c>
      <c r="AX166" s="44">
        <f t="shared" si="225"/>
        <v>0</v>
      </c>
      <c r="AY166" s="43">
        <v>0</v>
      </c>
      <c r="AZ166" s="11">
        <v>0</v>
      </c>
      <c r="BA166" s="44">
        <f t="shared" si="226"/>
        <v>0</v>
      </c>
      <c r="BB166" s="43">
        <v>0</v>
      </c>
      <c r="BC166" s="11">
        <v>0</v>
      </c>
      <c r="BD166" s="44">
        <f t="shared" si="227"/>
        <v>0</v>
      </c>
      <c r="BE166" s="43">
        <v>0</v>
      </c>
      <c r="BF166" s="11">
        <v>0</v>
      </c>
      <c r="BG166" s="44">
        <f t="shared" si="228"/>
        <v>0</v>
      </c>
      <c r="BH166" s="43">
        <v>0</v>
      </c>
      <c r="BI166" s="11">
        <v>0</v>
      </c>
      <c r="BJ166" s="44">
        <f t="shared" si="229"/>
        <v>0</v>
      </c>
      <c r="BK166" s="43">
        <v>0</v>
      </c>
      <c r="BL166" s="11">
        <v>0</v>
      </c>
      <c r="BM166" s="44">
        <f t="shared" si="230"/>
        <v>0</v>
      </c>
      <c r="BN166" s="43">
        <v>0</v>
      </c>
      <c r="BO166" s="11">
        <v>0</v>
      </c>
      <c r="BP166" s="44">
        <f t="shared" si="231"/>
        <v>0</v>
      </c>
      <c r="BQ166" s="43">
        <v>0</v>
      </c>
      <c r="BR166" s="11">
        <v>0</v>
      </c>
      <c r="BS166" s="44">
        <f t="shared" si="232"/>
        <v>0</v>
      </c>
      <c r="BT166" s="43">
        <v>0</v>
      </c>
      <c r="BU166" s="11">
        <v>0</v>
      </c>
      <c r="BV166" s="44">
        <f t="shared" si="233"/>
        <v>0</v>
      </c>
      <c r="BW166" s="43">
        <v>0</v>
      </c>
      <c r="BX166" s="11">
        <v>0</v>
      </c>
      <c r="BY166" s="44">
        <f t="shared" si="234"/>
        <v>0</v>
      </c>
      <c r="BZ166" s="43">
        <v>0</v>
      </c>
      <c r="CA166" s="11">
        <v>0</v>
      </c>
      <c r="CB166" s="44">
        <f t="shared" si="235"/>
        <v>0</v>
      </c>
      <c r="CC166" s="43">
        <v>0</v>
      </c>
      <c r="CD166" s="11">
        <v>0</v>
      </c>
      <c r="CE166" s="44">
        <f t="shared" si="236"/>
        <v>0</v>
      </c>
      <c r="CF166" s="43">
        <v>0</v>
      </c>
      <c r="CG166" s="11">
        <v>0</v>
      </c>
      <c r="CH166" s="44">
        <f t="shared" si="237"/>
        <v>0</v>
      </c>
      <c r="CI166" s="43">
        <v>0</v>
      </c>
      <c r="CJ166" s="11">
        <v>0</v>
      </c>
      <c r="CK166" s="44">
        <f t="shared" si="238"/>
        <v>0</v>
      </c>
      <c r="CL166" s="43">
        <v>0</v>
      </c>
      <c r="CM166" s="11">
        <v>0</v>
      </c>
      <c r="CN166" s="44">
        <f t="shared" si="239"/>
        <v>0</v>
      </c>
      <c r="CO166" s="43">
        <v>0</v>
      </c>
      <c r="CP166" s="11">
        <v>0</v>
      </c>
      <c r="CQ166" s="44">
        <f t="shared" si="240"/>
        <v>0</v>
      </c>
      <c r="CR166" s="43">
        <v>0</v>
      </c>
      <c r="CS166" s="11">
        <v>0</v>
      </c>
      <c r="CT166" s="44">
        <f t="shared" si="241"/>
        <v>0</v>
      </c>
      <c r="CU166" s="43">
        <v>0</v>
      </c>
      <c r="CV166" s="11">
        <v>0</v>
      </c>
      <c r="CW166" s="44">
        <f t="shared" si="242"/>
        <v>0</v>
      </c>
      <c r="CX166" s="106">
        <v>38</v>
      </c>
      <c r="CY166" s="107">
        <v>475.57</v>
      </c>
      <c r="CZ166" s="44">
        <f t="shared" si="243"/>
        <v>12515</v>
      </c>
      <c r="DA166" s="106">
        <v>735.00199999999995</v>
      </c>
      <c r="DB166" s="107">
        <v>9036.9330000000009</v>
      </c>
      <c r="DC166" s="44">
        <f t="shared" si="244"/>
        <v>12295.113482684403</v>
      </c>
      <c r="DD166" s="6">
        <f t="shared" ref="DD166:DD174" si="249">SUM(DA166,CX166,CU166,CR166,CC166,BW166,BN166,BK166,BB166,AY166,AS166,AD166,U166,I166,F166,C166,BQ166+O166)+AV166+CI166+CO166+CL166+AM166+BZ166+AA166+BH166+X166+R166+L166+AP166+AJ166+AG166+CF166+BE166</f>
        <v>917.01299999999992</v>
      </c>
      <c r="DE166" s="14">
        <f t="shared" ref="DE166:DE174" si="250">SUM(DB166,CY166,CV166,CS166,CD166,BX166,BO166,BL166,BC166,AZ166,AT166,AE166,V166,J166,G166,D166,BR166+P166)+AW166+CJ166+CP166+CM166+AN166+CA166+AB166+BI166+Y166+S166+M166+AQ166+AK166+AH166+CG166+BF166</f>
        <v>10411.233000000002</v>
      </c>
    </row>
    <row r="167" spans="1:109" x14ac:dyDescent="0.25">
      <c r="A167" s="78">
        <v>2021</v>
      </c>
      <c r="B167" s="79" t="s">
        <v>10</v>
      </c>
      <c r="C167" s="43">
        <v>0</v>
      </c>
      <c r="D167" s="11">
        <v>0</v>
      </c>
      <c r="E167" s="44">
        <f t="shared" si="248"/>
        <v>0</v>
      </c>
      <c r="F167" s="43">
        <v>0</v>
      </c>
      <c r="G167" s="11">
        <v>0</v>
      </c>
      <c r="H167" s="44">
        <f t="shared" si="211"/>
        <v>0</v>
      </c>
      <c r="I167" s="43">
        <v>0</v>
      </c>
      <c r="J167" s="11">
        <v>0</v>
      </c>
      <c r="K167" s="44">
        <f t="shared" si="212"/>
        <v>0</v>
      </c>
      <c r="L167" s="43">
        <v>0</v>
      </c>
      <c r="M167" s="11">
        <v>0</v>
      </c>
      <c r="N167" s="44">
        <f t="shared" si="213"/>
        <v>0</v>
      </c>
      <c r="O167" s="43">
        <v>0</v>
      </c>
      <c r="P167" s="11">
        <v>0</v>
      </c>
      <c r="Q167" s="44">
        <f t="shared" si="214"/>
        <v>0</v>
      </c>
      <c r="R167" s="43">
        <v>0</v>
      </c>
      <c r="S167" s="11">
        <v>0</v>
      </c>
      <c r="T167" s="44">
        <f t="shared" si="215"/>
        <v>0</v>
      </c>
      <c r="U167" s="43">
        <v>0</v>
      </c>
      <c r="V167" s="11">
        <v>0</v>
      </c>
      <c r="W167" s="44">
        <f t="shared" si="216"/>
        <v>0</v>
      </c>
      <c r="X167" s="43">
        <v>0</v>
      </c>
      <c r="Y167" s="11">
        <v>0</v>
      </c>
      <c r="Z167" s="44">
        <f t="shared" si="217"/>
        <v>0</v>
      </c>
      <c r="AA167" s="43">
        <v>0</v>
      </c>
      <c r="AB167" s="11">
        <v>0</v>
      </c>
      <c r="AC167" s="44">
        <f t="shared" si="218"/>
        <v>0</v>
      </c>
      <c r="AD167" s="43">
        <v>0</v>
      </c>
      <c r="AE167" s="11">
        <v>0</v>
      </c>
      <c r="AF167" s="44">
        <f t="shared" si="219"/>
        <v>0</v>
      </c>
      <c r="AG167" s="43">
        <v>0</v>
      </c>
      <c r="AH167" s="11">
        <v>0</v>
      </c>
      <c r="AI167" s="44">
        <f t="shared" si="220"/>
        <v>0</v>
      </c>
      <c r="AJ167" s="101">
        <v>34</v>
      </c>
      <c r="AK167" s="4">
        <v>355.64</v>
      </c>
      <c r="AL167" s="44">
        <f t="shared" si="221"/>
        <v>10459.999999999998</v>
      </c>
      <c r="AM167" s="43">
        <v>0</v>
      </c>
      <c r="AN167" s="11">
        <v>0</v>
      </c>
      <c r="AO167" s="44">
        <f t="shared" si="222"/>
        <v>0</v>
      </c>
      <c r="AP167" s="43">
        <v>0</v>
      </c>
      <c r="AQ167" s="11">
        <v>0</v>
      </c>
      <c r="AR167" s="44">
        <f t="shared" si="223"/>
        <v>0</v>
      </c>
      <c r="AS167" s="101">
        <v>1.345E-2</v>
      </c>
      <c r="AT167" s="4">
        <v>0.27800000000000002</v>
      </c>
      <c r="AU167" s="44">
        <f t="shared" si="224"/>
        <v>20669.144981412639</v>
      </c>
      <c r="AV167" s="43">
        <v>0</v>
      </c>
      <c r="AW167" s="11">
        <v>0</v>
      </c>
      <c r="AX167" s="44">
        <f t="shared" si="225"/>
        <v>0</v>
      </c>
      <c r="AY167" s="43">
        <v>0</v>
      </c>
      <c r="AZ167" s="11">
        <v>0</v>
      </c>
      <c r="BA167" s="44">
        <f t="shared" si="226"/>
        <v>0</v>
      </c>
      <c r="BB167" s="43">
        <v>0</v>
      </c>
      <c r="BC167" s="11">
        <v>0</v>
      </c>
      <c r="BD167" s="44">
        <f t="shared" si="227"/>
        <v>0</v>
      </c>
      <c r="BE167" s="43">
        <v>0</v>
      </c>
      <c r="BF167" s="11">
        <v>0</v>
      </c>
      <c r="BG167" s="44">
        <f t="shared" si="228"/>
        <v>0</v>
      </c>
      <c r="BH167" s="43">
        <v>0</v>
      </c>
      <c r="BI167" s="11">
        <v>0</v>
      </c>
      <c r="BJ167" s="44">
        <f t="shared" si="229"/>
        <v>0</v>
      </c>
      <c r="BK167" s="43">
        <v>0</v>
      </c>
      <c r="BL167" s="11">
        <v>0</v>
      </c>
      <c r="BM167" s="44">
        <f t="shared" si="230"/>
        <v>0</v>
      </c>
      <c r="BN167" s="43">
        <v>0</v>
      </c>
      <c r="BO167" s="11">
        <v>0</v>
      </c>
      <c r="BP167" s="44">
        <f t="shared" si="231"/>
        <v>0</v>
      </c>
      <c r="BQ167" s="101">
        <v>4</v>
      </c>
      <c r="BR167" s="4">
        <v>40.283999999999999</v>
      </c>
      <c r="BS167" s="44">
        <f t="shared" si="232"/>
        <v>10071</v>
      </c>
      <c r="BT167" s="43">
        <v>0</v>
      </c>
      <c r="BU167" s="11">
        <v>0</v>
      </c>
      <c r="BV167" s="44">
        <f t="shared" si="233"/>
        <v>0</v>
      </c>
      <c r="BW167" s="43">
        <v>0</v>
      </c>
      <c r="BX167" s="11">
        <v>0</v>
      </c>
      <c r="BY167" s="44">
        <f t="shared" si="234"/>
        <v>0</v>
      </c>
      <c r="BZ167" s="43">
        <v>0</v>
      </c>
      <c r="CA167" s="11">
        <v>0</v>
      </c>
      <c r="CB167" s="44">
        <f t="shared" si="235"/>
        <v>0</v>
      </c>
      <c r="CC167" s="43">
        <v>0</v>
      </c>
      <c r="CD167" s="11">
        <v>0</v>
      </c>
      <c r="CE167" s="44">
        <f t="shared" si="236"/>
        <v>0</v>
      </c>
      <c r="CF167" s="43">
        <v>0</v>
      </c>
      <c r="CG167" s="11">
        <v>0</v>
      </c>
      <c r="CH167" s="44">
        <f t="shared" si="237"/>
        <v>0</v>
      </c>
      <c r="CI167" s="43">
        <v>0</v>
      </c>
      <c r="CJ167" s="11">
        <v>0</v>
      </c>
      <c r="CK167" s="44">
        <f t="shared" si="238"/>
        <v>0</v>
      </c>
      <c r="CL167" s="43">
        <v>0</v>
      </c>
      <c r="CM167" s="11">
        <v>0</v>
      </c>
      <c r="CN167" s="44">
        <f t="shared" si="239"/>
        <v>0</v>
      </c>
      <c r="CO167" s="43">
        <v>0</v>
      </c>
      <c r="CP167" s="11">
        <v>0</v>
      </c>
      <c r="CQ167" s="44">
        <f t="shared" si="240"/>
        <v>0</v>
      </c>
      <c r="CR167" s="43">
        <v>0</v>
      </c>
      <c r="CS167" s="11">
        <v>0</v>
      </c>
      <c r="CT167" s="44">
        <f t="shared" si="241"/>
        <v>0</v>
      </c>
      <c r="CU167" s="43">
        <v>0</v>
      </c>
      <c r="CV167" s="11">
        <v>0</v>
      </c>
      <c r="CW167" s="44">
        <f t="shared" si="242"/>
        <v>0</v>
      </c>
      <c r="CX167" s="101">
        <v>108</v>
      </c>
      <c r="CY167" s="4">
        <v>1630.0429999999999</v>
      </c>
      <c r="CZ167" s="44">
        <f t="shared" si="243"/>
        <v>15092.990740740741</v>
      </c>
      <c r="DA167" s="101">
        <v>155.16</v>
      </c>
      <c r="DB167" s="4">
        <v>1619.191</v>
      </c>
      <c r="DC167" s="44">
        <f t="shared" si="244"/>
        <v>10435.621294147977</v>
      </c>
      <c r="DD167" s="6">
        <f t="shared" si="249"/>
        <v>301.17344999999995</v>
      </c>
      <c r="DE167" s="14">
        <f t="shared" si="250"/>
        <v>3645.4359999999997</v>
      </c>
    </row>
    <row r="168" spans="1:109" x14ac:dyDescent="0.25">
      <c r="A168" s="78">
        <v>2021</v>
      </c>
      <c r="B168" s="79" t="s">
        <v>11</v>
      </c>
      <c r="C168" s="43">
        <v>0</v>
      </c>
      <c r="D168" s="11">
        <v>0</v>
      </c>
      <c r="E168" s="44">
        <f t="shared" si="248"/>
        <v>0</v>
      </c>
      <c r="F168" s="43">
        <v>0</v>
      </c>
      <c r="G168" s="11">
        <v>0</v>
      </c>
      <c r="H168" s="44">
        <f t="shared" si="211"/>
        <v>0</v>
      </c>
      <c r="I168" s="43">
        <v>0</v>
      </c>
      <c r="J168" s="11">
        <v>0</v>
      </c>
      <c r="K168" s="44">
        <f t="shared" si="212"/>
        <v>0</v>
      </c>
      <c r="L168" s="43">
        <v>0</v>
      </c>
      <c r="M168" s="11">
        <v>0</v>
      </c>
      <c r="N168" s="44">
        <f t="shared" si="213"/>
        <v>0</v>
      </c>
      <c r="O168" s="101">
        <v>1.78539</v>
      </c>
      <c r="P168" s="4">
        <v>19.8</v>
      </c>
      <c r="Q168" s="44">
        <f t="shared" si="214"/>
        <v>11090.013946532692</v>
      </c>
      <c r="R168" s="43">
        <v>0</v>
      </c>
      <c r="S168" s="11">
        <v>0</v>
      </c>
      <c r="T168" s="44">
        <f t="shared" si="215"/>
        <v>0</v>
      </c>
      <c r="U168" s="43">
        <v>0</v>
      </c>
      <c r="V168" s="11">
        <v>0</v>
      </c>
      <c r="W168" s="44">
        <f t="shared" si="216"/>
        <v>0</v>
      </c>
      <c r="X168" s="43">
        <v>0</v>
      </c>
      <c r="Y168" s="11">
        <v>0</v>
      </c>
      <c r="Z168" s="44">
        <f t="shared" si="217"/>
        <v>0</v>
      </c>
      <c r="AA168" s="43">
        <v>0</v>
      </c>
      <c r="AB168" s="11">
        <v>0</v>
      </c>
      <c r="AC168" s="44">
        <f t="shared" si="218"/>
        <v>0</v>
      </c>
      <c r="AD168" s="101">
        <v>2E-3</v>
      </c>
      <c r="AE168" s="4">
        <v>0.372</v>
      </c>
      <c r="AF168" s="44">
        <f t="shared" si="219"/>
        <v>186000</v>
      </c>
      <c r="AG168" s="43">
        <v>0</v>
      </c>
      <c r="AH168" s="11">
        <v>0</v>
      </c>
      <c r="AI168" s="44">
        <f t="shared" si="220"/>
        <v>0</v>
      </c>
      <c r="AJ168" s="43">
        <v>0</v>
      </c>
      <c r="AK168" s="11">
        <v>0</v>
      </c>
      <c r="AL168" s="44">
        <f t="shared" si="221"/>
        <v>0</v>
      </c>
      <c r="AM168" s="43">
        <v>0</v>
      </c>
      <c r="AN168" s="11">
        <v>0</v>
      </c>
      <c r="AO168" s="44">
        <f t="shared" si="222"/>
        <v>0</v>
      </c>
      <c r="AP168" s="43">
        <v>0</v>
      </c>
      <c r="AQ168" s="11">
        <v>0</v>
      </c>
      <c r="AR168" s="44">
        <f t="shared" si="223"/>
        <v>0</v>
      </c>
      <c r="AS168" s="43">
        <v>0</v>
      </c>
      <c r="AT168" s="11">
        <v>0</v>
      </c>
      <c r="AU168" s="44">
        <f t="shared" si="224"/>
        <v>0</v>
      </c>
      <c r="AV168" s="43">
        <v>0</v>
      </c>
      <c r="AW168" s="11">
        <v>0</v>
      </c>
      <c r="AX168" s="44">
        <f t="shared" si="225"/>
        <v>0</v>
      </c>
      <c r="AY168" s="43">
        <v>0</v>
      </c>
      <c r="AZ168" s="11">
        <v>0</v>
      </c>
      <c r="BA168" s="44">
        <f t="shared" si="226"/>
        <v>0</v>
      </c>
      <c r="BB168" s="43">
        <v>0</v>
      </c>
      <c r="BC168" s="11">
        <v>0</v>
      </c>
      <c r="BD168" s="44">
        <f t="shared" si="227"/>
        <v>0</v>
      </c>
      <c r="BE168" s="43">
        <v>0</v>
      </c>
      <c r="BF168" s="11">
        <v>0</v>
      </c>
      <c r="BG168" s="44">
        <f t="shared" si="228"/>
        <v>0</v>
      </c>
      <c r="BH168" s="43">
        <v>0</v>
      </c>
      <c r="BI168" s="11">
        <v>0</v>
      </c>
      <c r="BJ168" s="44">
        <f t="shared" si="229"/>
        <v>0</v>
      </c>
      <c r="BK168" s="43">
        <v>0</v>
      </c>
      <c r="BL168" s="11">
        <v>0</v>
      </c>
      <c r="BM168" s="44">
        <f t="shared" si="230"/>
        <v>0</v>
      </c>
      <c r="BN168" s="43">
        <v>0</v>
      </c>
      <c r="BO168" s="11">
        <v>0</v>
      </c>
      <c r="BP168" s="44">
        <f t="shared" si="231"/>
        <v>0</v>
      </c>
      <c r="BQ168" s="101">
        <v>3.5144799999999998</v>
      </c>
      <c r="BR168" s="4">
        <v>29.478999999999999</v>
      </c>
      <c r="BS168" s="44">
        <f t="shared" si="232"/>
        <v>8387.8696137124134</v>
      </c>
      <c r="BT168" s="43">
        <v>0</v>
      </c>
      <c r="BU168" s="11">
        <v>0</v>
      </c>
      <c r="BV168" s="44">
        <f t="shared" si="233"/>
        <v>0</v>
      </c>
      <c r="BW168" s="43">
        <v>0</v>
      </c>
      <c r="BX168" s="11">
        <v>0</v>
      </c>
      <c r="BY168" s="44">
        <f t="shared" si="234"/>
        <v>0</v>
      </c>
      <c r="BZ168" s="43">
        <v>0</v>
      </c>
      <c r="CA168" s="11">
        <v>0</v>
      </c>
      <c r="CB168" s="44">
        <f t="shared" si="235"/>
        <v>0</v>
      </c>
      <c r="CC168" s="43">
        <v>0</v>
      </c>
      <c r="CD168" s="11">
        <v>0</v>
      </c>
      <c r="CE168" s="44">
        <f t="shared" si="236"/>
        <v>0</v>
      </c>
      <c r="CF168" s="43">
        <v>0</v>
      </c>
      <c r="CG168" s="11">
        <v>0</v>
      </c>
      <c r="CH168" s="44">
        <f t="shared" si="237"/>
        <v>0</v>
      </c>
      <c r="CI168" s="43">
        <v>0</v>
      </c>
      <c r="CJ168" s="11">
        <v>0</v>
      </c>
      <c r="CK168" s="44">
        <f t="shared" si="238"/>
        <v>0</v>
      </c>
      <c r="CL168" s="43">
        <v>0</v>
      </c>
      <c r="CM168" s="11">
        <v>0</v>
      </c>
      <c r="CN168" s="44">
        <f t="shared" si="239"/>
        <v>0</v>
      </c>
      <c r="CO168" s="43">
        <v>0</v>
      </c>
      <c r="CP168" s="11">
        <v>0</v>
      </c>
      <c r="CQ168" s="44">
        <f t="shared" si="240"/>
        <v>0</v>
      </c>
      <c r="CR168" s="43">
        <v>0</v>
      </c>
      <c r="CS168" s="11">
        <v>0</v>
      </c>
      <c r="CT168" s="44">
        <f t="shared" si="241"/>
        <v>0</v>
      </c>
      <c r="CU168" s="43">
        <v>0</v>
      </c>
      <c r="CV168" s="11">
        <v>0</v>
      </c>
      <c r="CW168" s="44">
        <f t="shared" si="242"/>
        <v>0</v>
      </c>
      <c r="CX168" s="101">
        <v>18</v>
      </c>
      <c r="CY168" s="4">
        <v>261.71199999999999</v>
      </c>
      <c r="CZ168" s="44">
        <f t="shared" si="243"/>
        <v>14539.555555555555</v>
      </c>
      <c r="DA168" s="43">
        <v>0</v>
      </c>
      <c r="DB168" s="11">
        <v>0</v>
      </c>
      <c r="DC168" s="44">
        <f t="shared" si="244"/>
        <v>0</v>
      </c>
      <c r="DD168" s="6">
        <f t="shared" si="249"/>
        <v>23.301870000000001</v>
      </c>
      <c r="DE168" s="14">
        <f t="shared" si="250"/>
        <v>311.363</v>
      </c>
    </row>
    <row r="169" spans="1:109" x14ac:dyDescent="0.25">
      <c r="A169" s="78">
        <v>2021</v>
      </c>
      <c r="B169" s="79" t="s">
        <v>12</v>
      </c>
      <c r="C169" s="43">
        <v>0</v>
      </c>
      <c r="D169" s="11">
        <v>0</v>
      </c>
      <c r="E169" s="44">
        <f t="shared" si="248"/>
        <v>0</v>
      </c>
      <c r="F169" s="43">
        <v>0</v>
      </c>
      <c r="G169" s="11">
        <v>0</v>
      </c>
      <c r="H169" s="44">
        <f t="shared" si="211"/>
        <v>0</v>
      </c>
      <c r="I169" s="43">
        <v>0</v>
      </c>
      <c r="J169" s="11">
        <v>0</v>
      </c>
      <c r="K169" s="44">
        <f t="shared" si="212"/>
        <v>0</v>
      </c>
      <c r="L169" s="43">
        <v>0</v>
      </c>
      <c r="M169" s="11">
        <v>0</v>
      </c>
      <c r="N169" s="44">
        <f t="shared" si="213"/>
        <v>0</v>
      </c>
      <c r="O169" s="43">
        <v>0</v>
      </c>
      <c r="P169" s="11">
        <v>0</v>
      </c>
      <c r="Q169" s="44">
        <f t="shared" si="214"/>
        <v>0</v>
      </c>
      <c r="R169" s="43">
        <v>0</v>
      </c>
      <c r="S169" s="11">
        <v>0</v>
      </c>
      <c r="T169" s="44">
        <f t="shared" si="215"/>
        <v>0</v>
      </c>
      <c r="U169" s="43">
        <v>0</v>
      </c>
      <c r="V169" s="11">
        <v>0</v>
      </c>
      <c r="W169" s="44">
        <f t="shared" si="216"/>
        <v>0</v>
      </c>
      <c r="X169" s="43">
        <v>0</v>
      </c>
      <c r="Y169" s="11">
        <v>0</v>
      </c>
      <c r="Z169" s="44">
        <f t="shared" si="217"/>
        <v>0</v>
      </c>
      <c r="AA169" s="43">
        <v>0</v>
      </c>
      <c r="AB169" s="11">
        <v>0</v>
      </c>
      <c r="AC169" s="44">
        <f t="shared" si="218"/>
        <v>0</v>
      </c>
      <c r="AD169" s="43">
        <v>0</v>
      </c>
      <c r="AE169" s="11">
        <v>0</v>
      </c>
      <c r="AF169" s="44">
        <f t="shared" si="219"/>
        <v>0</v>
      </c>
      <c r="AG169" s="43">
        <v>0</v>
      </c>
      <c r="AH169" s="11">
        <v>0</v>
      </c>
      <c r="AI169" s="44">
        <f t="shared" si="220"/>
        <v>0</v>
      </c>
      <c r="AJ169" s="43">
        <v>0</v>
      </c>
      <c r="AK169" s="11">
        <v>0</v>
      </c>
      <c r="AL169" s="44">
        <f t="shared" si="221"/>
        <v>0</v>
      </c>
      <c r="AM169" s="43">
        <v>0</v>
      </c>
      <c r="AN169" s="11">
        <v>0</v>
      </c>
      <c r="AO169" s="44">
        <f t="shared" si="222"/>
        <v>0</v>
      </c>
      <c r="AP169" s="43">
        <v>0</v>
      </c>
      <c r="AQ169" s="11">
        <v>0</v>
      </c>
      <c r="AR169" s="44">
        <f t="shared" si="223"/>
        <v>0</v>
      </c>
      <c r="AS169" s="43">
        <v>0</v>
      </c>
      <c r="AT169" s="11">
        <v>0</v>
      </c>
      <c r="AU169" s="44">
        <f t="shared" si="224"/>
        <v>0</v>
      </c>
      <c r="AV169" s="43">
        <v>0</v>
      </c>
      <c r="AW169" s="11">
        <v>0</v>
      </c>
      <c r="AX169" s="44">
        <f t="shared" si="225"/>
        <v>0</v>
      </c>
      <c r="AY169" s="43">
        <v>0</v>
      </c>
      <c r="AZ169" s="11">
        <v>0</v>
      </c>
      <c r="BA169" s="44">
        <f t="shared" si="226"/>
        <v>0</v>
      </c>
      <c r="BB169" s="43">
        <v>0</v>
      </c>
      <c r="BC169" s="11">
        <v>0</v>
      </c>
      <c r="BD169" s="44">
        <f t="shared" si="227"/>
        <v>0</v>
      </c>
      <c r="BE169" s="43">
        <v>0</v>
      </c>
      <c r="BF169" s="11">
        <v>0</v>
      </c>
      <c r="BG169" s="44">
        <f t="shared" si="228"/>
        <v>0</v>
      </c>
      <c r="BH169" s="43">
        <v>0</v>
      </c>
      <c r="BI169" s="11">
        <v>0</v>
      </c>
      <c r="BJ169" s="44">
        <f t="shared" si="229"/>
        <v>0</v>
      </c>
      <c r="BK169" s="43">
        <v>0</v>
      </c>
      <c r="BL169" s="11">
        <v>0</v>
      </c>
      <c r="BM169" s="44">
        <f t="shared" si="230"/>
        <v>0</v>
      </c>
      <c r="BN169" s="43">
        <v>0</v>
      </c>
      <c r="BO169" s="11">
        <v>0</v>
      </c>
      <c r="BP169" s="44">
        <f t="shared" si="231"/>
        <v>0</v>
      </c>
      <c r="BQ169" s="43">
        <v>0</v>
      </c>
      <c r="BR169" s="11">
        <v>0</v>
      </c>
      <c r="BS169" s="44">
        <f t="shared" si="232"/>
        <v>0</v>
      </c>
      <c r="BT169" s="43">
        <v>0</v>
      </c>
      <c r="BU169" s="11">
        <v>0</v>
      </c>
      <c r="BV169" s="44">
        <f t="shared" si="233"/>
        <v>0</v>
      </c>
      <c r="BW169" s="43">
        <v>0</v>
      </c>
      <c r="BX169" s="11">
        <v>0</v>
      </c>
      <c r="BY169" s="44">
        <f t="shared" si="234"/>
        <v>0</v>
      </c>
      <c r="BZ169" s="43">
        <v>0</v>
      </c>
      <c r="CA169" s="11">
        <v>0</v>
      </c>
      <c r="CB169" s="44">
        <f t="shared" si="235"/>
        <v>0</v>
      </c>
      <c r="CC169" s="43">
        <v>0</v>
      </c>
      <c r="CD169" s="11">
        <v>0</v>
      </c>
      <c r="CE169" s="44">
        <f t="shared" si="236"/>
        <v>0</v>
      </c>
      <c r="CF169" s="43">
        <v>0</v>
      </c>
      <c r="CG169" s="11">
        <v>0</v>
      </c>
      <c r="CH169" s="44">
        <f t="shared" si="237"/>
        <v>0</v>
      </c>
      <c r="CI169" s="43">
        <v>0</v>
      </c>
      <c r="CJ169" s="11">
        <v>0</v>
      </c>
      <c r="CK169" s="44">
        <f t="shared" si="238"/>
        <v>0</v>
      </c>
      <c r="CL169" s="43">
        <v>0</v>
      </c>
      <c r="CM169" s="11">
        <v>0</v>
      </c>
      <c r="CN169" s="44">
        <f t="shared" si="239"/>
        <v>0</v>
      </c>
      <c r="CO169" s="43">
        <v>0</v>
      </c>
      <c r="CP169" s="11">
        <v>0</v>
      </c>
      <c r="CQ169" s="44">
        <f t="shared" si="240"/>
        <v>0</v>
      </c>
      <c r="CR169" s="43">
        <v>0</v>
      </c>
      <c r="CS169" s="11">
        <v>0</v>
      </c>
      <c r="CT169" s="44">
        <f t="shared" si="241"/>
        <v>0</v>
      </c>
      <c r="CU169" s="43">
        <v>0</v>
      </c>
      <c r="CV169" s="11">
        <v>0</v>
      </c>
      <c r="CW169" s="44">
        <f t="shared" si="242"/>
        <v>0</v>
      </c>
      <c r="CX169" s="43">
        <v>0</v>
      </c>
      <c r="CY169" s="11">
        <v>0</v>
      </c>
      <c r="CZ169" s="44">
        <f t="shared" si="243"/>
        <v>0</v>
      </c>
      <c r="DA169" s="43">
        <v>0</v>
      </c>
      <c r="DB169" s="11">
        <v>0</v>
      </c>
      <c r="DC169" s="44">
        <f t="shared" si="244"/>
        <v>0</v>
      </c>
      <c r="DD169" s="6">
        <f t="shared" si="249"/>
        <v>0</v>
      </c>
      <c r="DE169" s="14">
        <f t="shared" si="250"/>
        <v>0</v>
      </c>
    </row>
    <row r="170" spans="1:109" x14ac:dyDescent="0.25">
      <c r="A170" s="78">
        <v>2021</v>
      </c>
      <c r="B170" s="79" t="s">
        <v>13</v>
      </c>
      <c r="C170" s="43">
        <v>0</v>
      </c>
      <c r="D170" s="11">
        <v>0</v>
      </c>
      <c r="E170" s="44">
        <f t="shared" si="248"/>
        <v>0</v>
      </c>
      <c r="F170" s="43">
        <v>0</v>
      </c>
      <c r="G170" s="11">
        <v>0</v>
      </c>
      <c r="H170" s="44">
        <f t="shared" si="211"/>
        <v>0</v>
      </c>
      <c r="I170" s="43">
        <v>0</v>
      </c>
      <c r="J170" s="11">
        <v>0</v>
      </c>
      <c r="K170" s="44">
        <f t="shared" si="212"/>
        <v>0</v>
      </c>
      <c r="L170" s="43">
        <v>0</v>
      </c>
      <c r="M170" s="11">
        <v>0</v>
      </c>
      <c r="N170" s="44">
        <f t="shared" si="213"/>
        <v>0</v>
      </c>
      <c r="O170" s="43">
        <v>0</v>
      </c>
      <c r="P170" s="11">
        <v>0</v>
      </c>
      <c r="Q170" s="44">
        <f t="shared" si="214"/>
        <v>0</v>
      </c>
      <c r="R170" s="43">
        <v>0</v>
      </c>
      <c r="S170" s="11">
        <v>0</v>
      </c>
      <c r="T170" s="44">
        <f t="shared" si="215"/>
        <v>0</v>
      </c>
      <c r="U170" s="43">
        <v>0</v>
      </c>
      <c r="V170" s="11">
        <v>0</v>
      </c>
      <c r="W170" s="44">
        <f t="shared" si="216"/>
        <v>0</v>
      </c>
      <c r="X170" s="43">
        <v>0</v>
      </c>
      <c r="Y170" s="11">
        <v>0</v>
      </c>
      <c r="Z170" s="44">
        <f t="shared" si="217"/>
        <v>0</v>
      </c>
      <c r="AA170" s="43">
        <v>0</v>
      </c>
      <c r="AB170" s="11">
        <v>0</v>
      </c>
      <c r="AC170" s="44">
        <f t="shared" si="218"/>
        <v>0</v>
      </c>
      <c r="AD170" s="43">
        <v>0</v>
      </c>
      <c r="AE170" s="11">
        <v>0</v>
      </c>
      <c r="AF170" s="44">
        <f t="shared" si="219"/>
        <v>0</v>
      </c>
      <c r="AG170" s="43">
        <v>0</v>
      </c>
      <c r="AH170" s="11">
        <v>0</v>
      </c>
      <c r="AI170" s="44">
        <f t="shared" si="220"/>
        <v>0</v>
      </c>
      <c r="AJ170" s="43">
        <v>0</v>
      </c>
      <c r="AK170" s="11">
        <v>0</v>
      </c>
      <c r="AL170" s="44">
        <f t="shared" si="221"/>
        <v>0</v>
      </c>
      <c r="AM170" s="43">
        <v>0</v>
      </c>
      <c r="AN170" s="11">
        <v>0</v>
      </c>
      <c r="AO170" s="44">
        <f t="shared" si="222"/>
        <v>0</v>
      </c>
      <c r="AP170" s="43">
        <v>0</v>
      </c>
      <c r="AQ170" s="11">
        <v>0</v>
      </c>
      <c r="AR170" s="44">
        <f t="shared" si="223"/>
        <v>0</v>
      </c>
      <c r="AS170" s="43">
        <v>0</v>
      </c>
      <c r="AT170" s="11">
        <v>0</v>
      </c>
      <c r="AU170" s="44">
        <f t="shared" si="224"/>
        <v>0</v>
      </c>
      <c r="AV170" s="43">
        <v>0</v>
      </c>
      <c r="AW170" s="11">
        <v>0</v>
      </c>
      <c r="AX170" s="44">
        <f t="shared" si="225"/>
        <v>0</v>
      </c>
      <c r="AY170" s="43">
        <v>0</v>
      </c>
      <c r="AZ170" s="11">
        <v>0</v>
      </c>
      <c r="BA170" s="44">
        <f t="shared" si="226"/>
        <v>0</v>
      </c>
      <c r="BB170" s="43">
        <v>0</v>
      </c>
      <c r="BC170" s="11">
        <v>0</v>
      </c>
      <c r="BD170" s="44">
        <f t="shared" si="227"/>
        <v>0</v>
      </c>
      <c r="BE170" s="43">
        <v>0</v>
      </c>
      <c r="BF170" s="11">
        <v>0</v>
      </c>
      <c r="BG170" s="44">
        <f t="shared" si="228"/>
        <v>0</v>
      </c>
      <c r="BH170" s="43">
        <v>0</v>
      </c>
      <c r="BI170" s="11">
        <v>0</v>
      </c>
      <c r="BJ170" s="44">
        <f t="shared" si="229"/>
        <v>0</v>
      </c>
      <c r="BK170" s="43">
        <v>0</v>
      </c>
      <c r="BL170" s="11">
        <v>0</v>
      </c>
      <c r="BM170" s="44">
        <f t="shared" si="230"/>
        <v>0</v>
      </c>
      <c r="BN170" s="43">
        <v>0</v>
      </c>
      <c r="BO170" s="11">
        <v>0</v>
      </c>
      <c r="BP170" s="44">
        <f t="shared" si="231"/>
        <v>0</v>
      </c>
      <c r="BQ170" s="43">
        <v>0</v>
      </c>
      <c r="BR170" s="11">
        <v>0</v>
      </c>
      <c r="BS170" s="44">
        <f t="shared" si="232"/>
        <v>0</v>
      </c>
      <c r="BT170" s="43">
        <v>0</v>
      </c>
      <c r="BU170" s="11">
        <v>0</v>
      </c>
      <c r="BV170" s="44">
        <f t="shared" si="233"/>
        <v>0</v>
      </c>
      <c r="BW170" s="43">
        <v>0</v>
      </c>
      <c r="BX170" s="11">
        <v>0</v>
      </c>
      <c r="BY170" s="44">
        <f t="shared" si="234"/>
        <v>0</v>
      </c>
      <c r="BZ170" s="43">
        <v>0</v>
      </c>
      <c r="CA170" s="11">
        <v>0</v>
      </c>
      <c r="CB170" s="44">
        <f t="shared" si="235"/>
        <v>0</v>
      </c>
      <c r="CC170" s="43">
        <v>0</v>
      </c>
      <c r="CD170" s="11">
        <v>0</v>
      </c>
      <c r="CE170" s="44">
        <f t="shared" si="236"/>
        <v>0</v>
      </c>
      <c r="CF170" s="43">
        <v>0</v>
      </c>
      <c r="CG170" s="11">
        <v>0</v>
      </c>
      <c r="CH170" s="44">
        <f t="shared" si="237"/>
        <v>0</v>
      </c>
      <c r="CI170" s="43">
        <v>0</v>
      </c>
      <c r="CJ170" s="11">
        <v>0</v>
      </c>
      <c r="CK170" s="44">
        <f t="shared" si="238"/>
        <v>0</v>
      </c>
      <c r="CL170" s="43">
        <v>0</v>
      </c>
      <c r="CM170" s="11">
        <v>0</v>
      </c>
      <c r="CN170" s="44">
        <f t="shared" si="239"/>
        <v>0</v>
      </c>
      <c r="CO170" s="43">
        <v>0</v>
      </c>
      <c r="CP170" s="11">
        <v>0</v>
      </c>
      <c r="CQ170" s="44">
        <f t="shared" si="240"/>
        <v>0</v>
      </c>
      <c r="CR170" s="43">
        <v>0</v>
      </c>
      <c r="CS170" s="11">
        <v>0</v>
      </c>
      <c r="CT170" s="44">
        <f t="shared" si="241"/>
        <v>0</v>
      </c>
      <c r="CU170" s="43">
        <v>0</v>
      </c>
      <c r="CV170" s="11">
        <v>0</v>
      </c>
      <c r="CW170" s="44">
        <f t="shared" si="242"/>
        <v>0</v>
      </c>
      <c r="CX170" s="43">
        <v>0</v>
      </c>
      <c r="CY170" s="11">
        <v>0</v>
      </c>
      <c r="CZ170" s="44">
        <f t="shared" si="243"/>
        <v>0</v>
      </c>
      <c r="DA170" s="43">
        <v>0</v>
      </c>
      <c r="DB170" s="11">
        <v>0</v>
      </c>
      <c r="DC170" s="44">
        <f t="shared" si="244"/>
        <v>0</v>
      </c>
      <c r="DD170" s="6">
        <f t="shared" si="249"/>
        <v>0</v>
      </c>
      <c r="DE170" s="14">
        <f t="shared" si="250"/>
        <v>0</v>
      </c>
    </row>
    <row r="171" spans="1:109" x14ac:dyDescent="0.25">
      <c r="A171" s="78">
        <v>2021</v>
      </c>
      <c r="B171" s="79" t="s">
        <v>14</v>
      </c>
      <c r="C171" s="43">
        <v>0</v>
      </c>
      <c r="D171" s="11">
        <v>0</v>
      </c>
      <c r="E171" s="44">
        <f t="shared" si="248"/>
        <v>0</v>
      </c>
      <c r="F171" s="43">
        <v>0</v>
      </c>
      <c r="G171" s="11">
        <v>0</v>
      </c>
      <c r="H171" s="44">
        <f t="shared" si="211"/>
        <v>0</v>
      </c>
      <c r="I171" s="43">
        <v>0</v>
      </c>
      <c r="J171" s="11">
        <v>0</v>
      </c>
      <c r="K171" s="44">
        <f t="shared" si="212"/>
        <v>0</v>
      </c>
      <c r="L171" s="43">
        <v>0</v>
      </c>
      <c r="M171" s="11">
        <v>0</v>
      </c>
      <c r="N171" s="44">
        <f t="shared" si="213"/>
        <v>0</v>
      </c>
      <c r="O171" s="43">
        <v>0</v>
      </c>
      <c r="P171" s="11">
        <v>0</v>
      </c>
      <c r="Q171" s="44">
        <f t="shared" si="214"/>
        <v>0</v>
      </c>
      <c r="R171" s="43">
        <v>0</v>
      </c>
      <c r="S171" s="11">
        <v>0</v>
      </c>
      <c r="T171" s="44">
        <f t="shared" si="215"/>
        <v>0</v>
      </c>
      <c r="U171" s="43">
        <v>0</v>
      </c>
      <c r="V171" s="11">
        <v>0</v>
      </c>
      <c r="W171" s="44">
        <f t="shared" si="216"/>
        <v>0</v>
      </c>
      <c r="X171" s="43">
        <v>0</v>
      </c>
      <c r="Y171" s="11">
        <v>0</v>
      </c>
      <c r="Z171" s="44">
        <f t="shared" si="217"/>
        <v>0</v>
      </c>
      <c r="AA171" s="43">
        <v>0</v>
      </c>
      <c r="AB171" s="11">
        <v>0</v>
      </c>
      <c r="AC171" s="44">
        <f t="shared" si="218"/>
        <v>0</v>
      </c>
      <c r="AD171" s="43">
        <v>0</v>
      </c>
      <c r="AE171" s="11">
        <v>0</v>
      </c>
      <c r="AF171" s="44">
        <f t="shared" si="219"/>
        <v>0</v>
      </c>
      <c r="AG171" s="43">
        <v>0</v>
      </c>
      <c r="AH171" s="11">
        <v>0</v>
      </c>
      <c r="AI171" s="44">
        <f t="shared" si="220"/>
        <v>0</v>
      </c>
      <c r="AJ171" s="43">
        <v>0</v>
      </c>
      <c r="AK171" s="11">
        <v>0</v>
      </c>
      <c r="AL171" s="44">
        <f t="shared" si="221"/>
        <v>0</v>
      </c>
      <c r="AM171" s="43">
        <v>0</v>
      </c>
      <c r="AN171" s="11">
        <v>0</v>
      </c>
      <c r="AO171" s="44">
        <f t="shared" si="222"/>
        <v>0</v>
      </c>
      <c r="AP171" s="43">
        <v>0</v>
      </c>
      <c r="AQ171" s="11">
        <v>0</v>
      </c>
      <c r="AR171" s="44">
        <f t="shared" si="223"/>
        <v>0</v>
      </c>
      <c r="AS171" s="43">
        <v>0</v>
      </c>
      <c r="AT171" s="11">
        <v>0</v>
      </c>
      <c r="AU171" s="44">
        <f t="shared" si="224"/>
        <v>0</v>
      </c>
      <c r="AV171" s="43">
        <v>0</v>
      </c>
      <c r="AW171" s="11">
        <v>0</v>
      </c>
      <c r="AX171" s="44">
        <f t="shared" si="225"/>
        <v>0</v>
      </c>
      <c r="AY171" s="43">
        <v>0</v>
      </c>
      <c r="AZ171" s="11">
        <v>0</v>
      </c>
      <c r="BA171" s="44">
        <f t="shared" si="226"/>
        <v>0</v>
      </c>
      <c r="BB171" s="43">
        <v>0</v>
      </c>
      <c r="BC171" s="11">
        <v>0</v>
      </c>
      <c r="BD171" s="44">
        <f t="shared" si="227"/>
        <v>0</v>
      </c>
      <c r="BE171" s="43">
        <v>0</v>
      </c>
      <c r="BF171" s="11">
        <v>0</v>
      </c>
      <c r="BG171" s="44">
        <f t="shared" si="228"/>
        <v>0</v>
      </c>
      <c r="BH171" s="43">
        <v>0</v>
      </c>
      <c r="BI171" s="11">
        <v>0</v>
      </c>
      <c r="BJ171" s="44">
        <f t="shared" si="229"/>
        <v>0</v>
      </c>
      <c r="BK171" s="43">
        <v>0</v>
      </c>
      <c r="BL171" s="11">
        <v>0</v>
      </c>
      <c r="BM171" s="44">
        <f t="shared" si="230"/>
        <v>0</v>
      </c>
      <c r="BN171" s="43">
        <v>0</v>
      </c>
      <c r="BO171" s="11">
        <v>0</v>
      </c>
      <c r="BP171" s="44">
        <f t="shared" si="231"/>
        <v>0</v>
      </c>
      <c r="BQ171" s="43">
        <v>0</v>
      </c>
      <c r="BR171" s="11">
        <v>0</v>
      </c>
      <c r="BS171" s="44">
        <f t="shared" si="232"/>
        <v>0</v>
      </c>
      <c r="BT171" s="43">
        <v>0</v>
      </c>
      <c r="BU171" s="11">
        <v>0</v>
      </c>
      <c r="BV171" s="44">
        <f t="shared" si="233"/>
        <v>0</v>
      </c>
      <c r="BW171" s="43">
        <v>0</v>
      </c>
      <c r="BX171" s="11">
        <v>0</v>
      </c>
      <c r="BY171" s="44">
        <f t="shared" si="234"/>
        <v>0</v>
      </c>
      <c r="BZ171" s="43">
        <v>0</v>
      </c>
      <c r="CA171" s="11">
        <v>0</v>
      </c>
      <c r="CB171" s="44">
        <f t="shared" si="235"/>
        <v>0</v>
      </c>
      <c r="CC171" s="43">
        <v>0</v>
      </c>
      <c r="CD171" s="11">
        <v>0</v>
      </c>
      <c r="CE171" s="44">
        <f t="shared" si="236"/>
        <v>0</v>
      </c>
      <c r="CF171" s="43">
        <v>0</v>
      </c>
      <c r="CG171" s="11">
        <v>0</v>
      </c>
      <c r="CH171" s="44">
        <f t="shared" si="237"/>
        <v>0</v>
      </c>
      <c r="CI171" s="43">
        <v>0</v>
      </c>
      <c r="CJ171" s="11">
        <v>0</v>
      </c>
      <c r="CK171" s="44">
        <f t="shared" si="238"/>
        <v>0</v>
      </c>
      <c r="CL171" s="43">
        <v>0</v>
      </c>
      <c r="CM171" s="11">
        <v>0</v>
      </c>
      <c r="CN171" s="44">
        <f t="shared" si="239"/>
        <v>0</v>
      </c>
      <c r="CO171" s="43">
        <v>0</v>
      </c>
      <c r="CP171" s="11">
        <v>0</v>
      </c>
      <c r="CQ171" s="44">
        <f t="shared" si="240"/>
        <v>0</v>
      </c>
      <c r="CR171" s="43">
        <v>0</v>
      </c>
      <c r="CS171" s="11">
        <v>0</v>
      </c>
      <c r="CT171" s="44">
        <f t="shared" si="241"/>
        <v>0</v>
      </c>
      <c r="CU171" s="43">
        <v>0</v>
      </c>
      <c r="CV171" s="11">
        <v>0</v>
      </c>
      <c r="CW171" s="44">
        <f t="shared" si="242"/>
        <v>0</v>
      </c>
      <c r="CX171" s="43">
        <v>0</v>
      </c>
      <c r="CY171" s="11">
        <v>0</v>
      </c>
      <c r="CZ171" s="44">
        <f t="shared" si="243"/>
        <v>0</v>
      </c>
      <c r="DA171" s="43">
        <v>0</v>
      </c>
      <c r="DB171" s="11">
        <v>0</v>
      </c>
      <c r="DC171" s="44">
        <f t="shared" si="244"/>
        <v>0</v>
      </c>
      <c r="DD171" s="6">
        <f t="shared" si="249"/>
        <v>0</v>
      </c>
      <c r="DE171" s="14">
        <f t="shared" si="250"/>
        <v>0</v>
      </c>
    </row>
    <row r="172" spans="1:109" x14ac:dyDescent="0.25">
      <c r="A172" s="78">
        <v>2021</v>
      </c>
      <c r="B172" s="44" t="s">
        <v>15</v>
      </c>
      <c r="C172" s="43">
        <v>0</v>
      </c>
      <c r="D172" s="11">
        <v>0</v>
      </c>
      <c r="E172" s="44">
        <f t="shared" si="248"/>
        <v>0</v>
      </c>
      <c r="F172" s="43">
        <v>0</v>
      </c>
      <c r="G172" s="11">
        <v>0</v>
      </c>
      <c r="H172" s="44">
        <f t="shared" si="211"/>
        <v>0</v>
      </c>
      <c r="I172" s="43">
        <v>0</v>
      </c>
      <c r="J172" s="11">
        <v>0</v>
      </c>
      <c r="K172" s="44">
        <f t="shared" si="212"/>
        <v>0</v>
      </c>
      <c r="L172" s="43">
        <v>0</v>
      </c>
      <c r="M172" s="11">
        <v>0</v>
      </c>
      <c r="N172" s="44">
        <f t="shared" si="213"/>
        <v>0</v>
      </c>
      <c r="O172" s="43">
        <v>0</v>
      </c>
      <c r="P172" s="11">
        <v>0</v>
      </c>
      <c r="Q172" s="44">
        <f t="shared" si="214"/>
        <v>0</v>
      </c>
      <c r="R172" s="43">
        <v>0</v>
      </c>
      <c r="S172" s="11">
        <v>0</v>
      </c>
      <c r="T172" s="44">
        <f t="shared" si="215"/>
        <v>0</v>
      </c>
      <c r="U172" s="43">
        <v>0</v>
      </c>
      <c r="V172" s="11">
        <v>0</v>
      </c>
      <c r="W172" s="44">
        <f t="shared" si="216"/>
        <v>0</v>
      </c>
      <c r="X172" s="43">
        <v>0</v>
      </c>
      <c r="Y172" s="11">
        <v>0</v>
      </c>
      <c r="Z172" s="44">
        <f t="shared" si="217"/>
        <v>0</v>
      </c>
      <c r="AA172" s="43">
        <v>0</v>
      </c>
      <c r="AB172" s="11">
        <v>0</v>
      </c>
      <c r="AC172" s="44">
        <f t="shared" si="218"/>
        <v>0</v>
      </c>
      <c r="AD172" s="43">
        <v>0</v>
      </c>
      <c r="AE172" s="11">
        <v>0</v>
      </c>
      <c r="AF172" s="44">
        <f t="shared" si="219"/>
        <v>0</v>
      </c>
      <c r="AG172" s="43">
        <v>0</v>
      </c>
      <c r="AH172" s="11">
        <v>0</v>
      </c>
      <c r="AI172" s="44">
        <f t="shared" si="220"/>
        <v>0</v>
      </c>
      <c r="AJ172" s="43">
        <v>0</v>
      </c>
      <c r="AK172" s="11">
        <v>0</v>
      </c>
      <c r="AL172" s="44">
        <f t="shared" si="221"/>
        <v>0</v>
      </c>
      <c r="AM172" s="43">
        <v>0</v>
      </c>
      <c r="AN172" s="11">
        <v>0</v>
      </c>
      <c r="AO172" s="44">
        <f t="shared" si="222"/>
        <v>0</v>
      </c>
      <c r="AP172" s="43">
        <v>0</v>
      </c>
      <c r="AQ172" s="11">
        <v>0</v>
      </c>
      <c r="AR172" s="44">
        <f t="shared" si="223"/>
        <v>0</v>
      </c>
      <c r="AS172" s="43">
        <v>0</v>
      </c>
      <c r="AT172" s="11">
        <v>0</v>
      </c>
      <c r="AU172" s="44">
        <f t="shared" si="224"/>
        <v>0</v>
      </c>
      <c r="AV172" s="43">
        <v>0</v>
      </c>
      <c r="AW172" s="11">
        <v>0</v>
      </c>
      <c r="AX172" s="44">
        <f t="shared" si="225"/>
        <v>0</v>
      </c>
      <c r="AY172" s="43">
        <v>0</v>
      </c>
      <c r="AZ172" s="11">
        <v>0</v>
      </c>
      <c r="BA172" s="44">
        <f t="shared" si="226"/>
        <v>0</v>
      </c>
      <c r="BB172" s="43">
        <v>0</v>
      </c>
      <c r="BC172" s="11">
        <v>0</v>
      </c>
      <c r="BD172" s="44">
        <f t="shared" si="227"/>
        <v>0</v>
      </c>
      <c r="BE172" s="43">
        <v>0</v>
      </c>
      <c r="BF172" s="11">
        <v>0</v>
      </c>
      <c r="BG172" s="44">
        <f t="shared" si="228"/>
        <v>0</v>
      </c>
      <c r="BH172" s="43">
        <v>0</v>
      </c>
      <c r="BI172" s="11">
        <v>0</v>
      </c>
      <c r="BJ172" s="44">
        <f t="shared" si="229"/>
        <v>0</v>
      </c>
      <c r="BK172" s="43">
        <v>0</v>
      </c>
      <c r="BL172" s="11">
        <v>0</v>
      </c>
      <c r="BM172" s="44">
        <f t="shared" si="230"/>
        <v>0</v>
      </c>
      <c r="BN172" s="43">
        <v>0</v>
      </c>
      <c r="BO172" s="11">
        <v>0</v>
      </c>
      <c r="BP172" s="44">
        <f t="shared" si="231"/>
        <v>0</v>
      </c>
      <c r="BQ172" s="43">
        <v>0</v>
      </c>
      <c r="BR172" s="11">
        <v>0</v>
      </c>
      <c r="BS172" s="44">
        <f t="shared" si="232"/>
        <v>0</v>
      </c>
      <c r="BT172" s="43">
        <v>0</v>
      </c>
      <c r="BU172" s="11">
        <v>0</v>
      </c>
      <c r="BV172" s="44">
        <f t="shared" si="233"/>
        <v>0</v>
      </c>
      <c r="BW172" s="43">
        <v>0</v>
      </c>
      <c r="BX172" s="11">
        <v>0</v>
      </c>
      <c r="BY172" s="44">
        <f t="shared" si="234"/>
        <v>0</v>
      </c>
      <c r="BZ172" s="43">
        <v>0</v>
      </c>
      <c r="CA172" s="11">
        <v>0</v>
      </c>
      <c r="CB172" s="44">
        <f t="shared" si="235"/>
        <v>0</v>
      </c>
      <c r="CC172" s="43">
        <v>0</v>
      </c>
      <c r="CD172" s="11">
        <v>0</v>
      </c>
      <c r="CE172" s="44">
        <f t="shared" si="236"/>
        <v>0</v>
      </c>
      <c r="CF172" s="43">
        <v>0</v>
      </c>
      <c r="CG172" s="11">
        <v>0</v>
      </c>
      <c r="CH172" s="44">
        <f t="shared" si="237"/>
        <v>0</v>
      </c>
      <c r="CI172" s="43">
        <v>0</v>
      </c>
      <c r="CJ172" s="11">
        <v>0</v>
      </c>
      <c r="CK172" s="44">
        <f t="shared" si="238"/>
        <v>0</v>
      </c>
      <c r="CL172" s="43">
        <v>0</v>
      </c>
      <c r="CM172" s="11">
        <v>0</v>
      </c>
      <c r="CN172" s="44">
        <f t="shared" si="239"/>
        <v>0</v>
      </c>
      <c r="CO172" s="43">
        <v>0</v>
      </c>
      <c r="CP172" s="11">
        <v>0</v>
      </c>
      <c r="CQ172" s="44">
        <f t="shared" si="240"/>
        <v>0</v>
      </c>
      <c r="CR172" s="43">
        <v>0</v>
      </c>
      <c r="CS172" s="11">
        <v>0</v>
      </c>
      <c r="CT172" s="44">
        <f t="shared" si="241"/>
        <v>0</v>
      </c>
      <c r="CU172" s="43">
        <v>0</v>
      </c>
      <c r="CV172" s="11">
        <v>0</v>
      </c>
      <c r="CW172" s="44">
        <f t="shared" si="242"/>
        <v>0</v>
      </c>
      <c r="CX172" s="43">
        <v>0</v>
      </c>
      <c r="CY172" s="11">
        <v>0</v>
      </c>
      <c r="CZ172" s="44">
        <f t="shared" si="243"/>
        <v>0</v>
      </c>
      <c r="DA172" s="43">
        <v>0</v>
      </c>
      <c r="DB172" s="11">
        <v>0</v>
      </c>
      <c r="DC172" s="44">
        <f t="shared" si="244"/>
        <v>0</v>
      </c>
      <c r="DD172" s="6">
        <f t="shared" si="249"/>
        <v>0</v>
      </c>
      <c r="DE172" s="14">
        <f t="shared" si="250"/>
        <v>0</v>
      </c>
    </row>
    <row r="173" spans="1:109" x14ac:dyDescent="0.25">
      <c r="A173" s="78">
        <v>2021</v>
      </c>
      <c r="B173" s="79" t="s">
        <v>16</v>
      </c>
      <c r="C173" s="43">
        <v>0</v>
      </c>
      <c r="D173" s="11">
        <v>0</v>
      </c>
      <c r="E173" s="44">
        <f t="shared" si="248"/>
        <v>0</v>
      </c>
      <c r="F173" s="43">
        <v>0</v>
      </c>
      <c r="G173" s="11">
        <v>0</v>
      </c>
      <c r="H173" s="44">
        <f t="shared" si="211"/>
        <v>0</v>
      </c>
      <c r="I173" s="43">
        <v>0</v>
      </c>
      <c r="J173" s="11">
        <v>0</v>
      </c>
      <c r="K173" s="44">
        <f t="shared" si="212"/>
        <v>0</v>
      </c>
      <c r="L173" s="43">
        <v>0</v>
      </c>
      <c r="M173" s="11">
        <v>0</v>
      </c>
      <c r="N173" s="44">
        <f t="shared" si="213"/>
        <v>0</v>
      </c>
      <c r="O173" s="43">
        <v>0</v>
      </c>
      <c r="P173" s="11">
        <v>0</v>
      </c>
      <c r="Q173" s="44">
        <f t="shared" si="214"/>
        <v>0</v>
      </c>
      <c r="R173" s="43">
        <v>0</v>
      </c>
      <c r="S173" s="11">
        <v>0</v>
      </c>
      <c r="T173" s="44">
        <f t="shared" si="215"/>
        <v>0</v>
      </c>
      <c r="U173" s="43">
        <v>0</v>
      </c>
      <c r="V173" s="11">
        <v>0</v>
      </c>
      <c r="W173" s="44">
        <f t="shared" si="216"/>
        <v>0</v>
      </c>
      <c r="X173" s="43">
        <v>0</v>
      </c>
      <c r="Y173" s="11">
        <v>0</v>
      </c>
      <c r="Z173" s="44">
        <f t="shared" si="217"/>
        <v>0</v>
      </c>
      <c r="AA173" s="43">
        <v>0</v>
      </c>
      <c r="AB173" s="11">
        <v>0</v>
      </c>
      <c r="AC173" s="44">
        <f t="shared" si="218"/>
        <v>0</v>
      </c>
      <c r="AD173" s="43">
        <v>0</v>
      </c>
      <c r="AE173" s="11">
        <v>0</v>
      </c>
      <c r="AF173" s="44">
        <f t="shared" si="219"/>
        <v>0</v>
      </c>
      <c r="AG173" s="43">
        <v>0</v>
      </c>
      <c r="AH173" s="11">
        <v>0</v>
      </c>
      <c r="AI173" s="44">
        <f t="shared" si="220"/>
        <v>0</v>
      </c>
      <c r="AJ173" s="43">
        <v>0</v>
      </c>
      <c r="AK173" s="11">
        <v>0</v>
      </c>
      <c r="AL173" s="44">
        <f t="shared" si="221"/>
        <v>0</v>
      </c>
      <c r="AM173" s="43">
        <v>0</v>
      </c>
      <c r="AN173" s="11">
        <v>0</v>
      </c>
      <c r="AO173" s="44">
        <f t="shared" si="222"/>
        <v>0</v>
      </c>
      <c r="AP173" s="43">
        <v>0</v>
      </c>
      <c r="AQ173" s="11">
        <v>0</v>
      </c>
      <c r="AR173" s="44">
        <f t="shared" si="223"/>
        <v>0</v>
      </c>
      <c r="AS173" s="43">
        <v>0</v>
      </c>
      <c r="AT173" s="11">
        <v>0</v>
      </c>
      <c r="AU173" s="44">
        <f t="shared" si="224"/>
        <v>0</v>
      </c>
      <c r="AV173" s="43">
        <v>0</v>
      </c>
      <c r="AW173" s="11">
        <v>0</v>
      </c>
      <c r="AX173" s="44">
        <f t="shared" si="225"/>
        <v>0</v>
      </c>
      <c r="AY173" s="43">
        <v>0</v>
      </c>
      <c r="AZ173" s="11">
        <v>0</v>
      </c>
      <c r="BA173" s="44">
        <f t="shared" si="226"/>
        <v>0</v>
      </c>
      <c r="BB173" s="43">
        <v>0</v>
      </c>
      <c r="BC173" s="11">
        <v>0</v>
      </c>
      <c r="BD173" s="44">
        <f t="shared" si="227"/>
        <v>0</v>
      </c>
      <c r="BE173" s="43">
        <v>0</v>
      </c>
      <c r="BF173" s="11">
        <v>0</v>
      </c>
      <c r="BG173" s="44">
        <f t="shared" si="228"/>
        <v>0</v>
      </c>
      <c r="BH173" s="43">
        <v>0</v>
      </c>
      <c r="BI173" s="11">
        <v>0</v>
      </c>
      <c r="BJ173" s="44">
        <f t="shared" si="229"/>
        <v>0</v>
      </c>
      <c r="BK173" s="43">
        <v>0</v>
      </c>
      <c r="BL173" s="11">
        <v>0</v>
      </c>
      <c r="BM173" s="44">
        <f t="shared" si="230"/>
        <v>0</v>
      </c>
      <c r="BN173" s="43">
        <v>0</v>
      </c>
      <c r="BO173" s="11">
        <v>0</v>
      </c>
      <c r="BP173" s="44">
        <f t="shared" si="231"/>
        <v>0</v>
      </c>
      <c r="BQ173" s="43">
        <v>0</v>
      </c>
      <c r="BR173" s="11">
        <v>0</v>
      </c>
      <c r="BS173" s="44">
        <f t="shared" si="232"/>
        <v>0</v>
      </c>
      <c r="BT173" s="43">
        <v>0</v>
      </c>
      <c r="BU173" s="11">
        <v>0</v>
      </c>
      <c r="BV173" s="44">
        <f t="shared" si="233"/>
        <v>0</v>
      </c>
      <c r="BW173" s="43">
        <v>0</v>
      </c>
      <c r="BX173" s="11">
        <v>0</v>
      </c>
      <c r="BY173" s="44">
        <f t="shared" si="234"/>
        <v>0</v>
      </c>
      <c r="BZ173" s="43">
        <v>0</v>
      </c>
      <c r="CA173" s="11">
        <v>0</v>
      </c>
      <c r="CB173" s="44">
        <f t="shared" si="235"/>
        <v>0</v>
      </c>
      <c r="CC173" s="43">
        <v>0</v>
      </c>
      <c r="CD173" s="11">
        <v>0</v>
      </c>
      <c r="CE173" s="44">
        <f t="shared" si="236"/>
        <v>0</v>
      </c>
      <c r="CF173" s="43">
        <v>0</v>
      </c>
      <c r="CG173" s="11">
        <v>0</v>
      </c>
      <c r="CH173" s="44">
        <f t="shared" si="237"/>
        <v>0</v>
      </c>
      <c r="CI173" s="43">
        <v>0</v>
      </c>
      <c r="CJ173" s="11">
        <v>0</v>
      </c>
      <c r="CK173" s="44">
        <f t="shared" si="238"/>
        <v>0</v>
      </c>
      <c r="CL173" s="43">
        <v>0</v>
      </c>
      <c r="CM173" s="11">
        <v>0</v>
      </c>
      <c r="CN173" s="44">
        <f t="shared" si="239"/>
        <v>0</v>
      </c>
      <c r="CO173" s="43">
        <v>0</v>
      </c>
      <c r="CP173" s="11">
        <v>0</v>
      </c>
      <c r="CQ173" s="44">
        <f t="shared" si="240"/>
        <v>0</v>
      </c>
      <c r="CR173" s="43">
        <v>0</v>
      </c>
      <c r="CS173" s="11">
        <v>0</v>
      </c>
      <c r="CT173" s="44">
        <f t="shared" si="241"/>
        <v>0</v>
      </c>
      <c r="CU173" s="43">
        <v>0</v>
      </c>
      <c r="CV173" s="11">
        <v>0</v>
      </c>
      <c r="CW173" s="44">
        <f t="shared" si="242"/>
        <v>0</v>
      </c>
      <c r="CX173" s="43">
        <v>0</v>
      </c>
      <c r="CY173" s="11">
        <v>0</v>
      </c>
      <c r="CZ173" s="44">
        <f t="shared" si="243"/>
        <v>0</v>
      </c>
      <c r="DA173" s="43">
        <v>0</v>
      </c>
      <c r="DB173" s="11">
        <v>0</v>
      </c>
      <c r="DC173" s="44">
        <f t="shared" si="244"/>
        <v>0</v>
      </c>
      <c r="DD173" s="6">
        <f t="shared" si="249"/>
        <v>0</v>
      </c>
      <c r="DE173" s="14">
        <f t="shared" si="250"/>
        <v>0</v>
      </c>
    </row>
    <row r="174" spans="1:109" ht="15.75" thickBot="1" x14ac:dyDescent="0.3">
      <c r="A174" s="80"/>
      <c r="B174" s="83" t="s">
        <v>17</v>
      </c>
      <c r="C174" s="84">
        <f t="shared" ref="C174:D174" si="251">SUM(C162:C173)</f>
        <v>0</v>
      </c>
      <c r="D174" s="85">
        <f t="shared" si="251"/>
        <v>0</v>
      </c>
      <c r="E174" s="47"/>
      <c r="F174" s="84">
        <f t="shared" ref="F174:G174" si="252">SUM(F162:F173)</f>
        <v>0</v>
      </c>
      <c r="G174" s="85">
        <f t="shared" si="252"/>
        <v>0</v>
      </c>
      <c r="H174" s="47"/>
      <c r="I174" s="84">
        <f t="shared" ref="I174:J174" si="253">SUM(I162:I173)</f>
        <v>11.6</v>
      </c>
      <c r="J174" s="85">
        <f t="shared" si="253"/>
        <v>56.753999999999998</v>
      </c>
      <c r="K174" s="47"/>
      <c r="L174" s="84">
        <f t="shared" ref="L174:M174" si="254">SUM(L162:L173)</f>
        <v>1.0999999999999999E-2</v>
      </c>
      <c r="M174" s="85">
        <f t="shared" si="254"/>
        <v>0.45</v>
      </c>
      <c r="N174" s="47"/>
      <c r="O174" s="84">
        <f t="shared" ref="O174:P174" si="255">SUM(O162:O173)</f>
        <v>10.99414</v>
      </c>
      <c r="P174" s="85">
        <f t="shared" si="255"/>
        <v>189.86199999999999</v>
      </c>
      <c r="Q174" s="47"/>
      <c r="R174" s="84">
        <f t="shared" ref="R174:S174" si="256">SUM(R162:R173)</f>
        <v>0</v>
      </c>
      <c r="S174" s="85">
        <f t="shared" si="256"/>
        <v>0</v>
      </c>
      <c r="T174" s="47"/>
      <c r="U174" s="84">
        <f t="shared" ref="U174:V174" si="257">SUM(U162:U173)</f>
        <v>0</v>
      </c>
      <c r="V174" s="85">
        <f t="shared" si="257"/>
        <v>0</v>
      </c>
      <c r="W174" s="47"/>
      <c r="X174" s="84">
        <f t="shared" ref="X174:Y174" si="258">SUM(X162:X173)</f>
        <v>0</v>
      </c>
      <c r="Y174" s="85">
        <f t="shared" si="258"/>
        <v>0</v>
      </c>
      <c r="Z174" s="47"/>
      <c r="AA174" s="84">
        <f t="shared" ref="AA174:AB174" si="259">SUM(AA162:AA173)</f>
        <v>0</v>
      </c>
      <c r="AB174" s="85">
        <f t="shared" si="259"/>
        <v>0</v>
      </c>
      <c r="AC174" s="47"/>
      <c r="AD174" s="84">
        <f t="shared" ref="AD174:AE174" si="260">SUM(AD162:AD173)</f>
        <v>2E-3</v>
      </c>
      <c r="AE174" s="85">
        <f t="shared" si="260"/>
        <v>0.372</v>
      </c>
      <c r="AF174" s="47"/>
      <c r="AG174" s="84">
        <f t="shared" ref="AG174:AH174" si="261">SUM(AG162:AG173)</f>
        <v>0</v>
      </c>
      <c r="AH174" s="85">
        <f t="shared" si="261"/>
        <v>0</v>
      </c>
      <c r="AI174" s="47"/>
      <c r="AJ174" s="84">
        <f t="shared" ref="AJ174:AK174" si="262">SUM(AJ162:AJ173)</f>
        <v>214.00900000000001</v>
      </c>
      <c r="AK174" s="85">
        <f t="shared" si="262"/>
        <v>1490.3319999999999</v>
      </c>
      <c r="AL174" s="47"/>
      <c r="AM174" s="84">
        <f t="shared" ref="AM174:AN174" si="263">SUM(AM162:AM173)</f>
        <v>0</v>
      </c>
      <c r="AN174" s="85">
        <f t="shared" si="263"/>
        <v>0</v>
      </c>
      <c r="AO174" s="47"/>
      <c r="AP174" s="84">
        <f t="shared" ref="AP174:AQ174" si="264">SUM(AP162:AP173)</f>
        <v>0</v>
      </c>
      <c r="AQ174" s="85">
        <f t="shared" si="264"/>
        <v>0</v>
      </c>
      <c r="AR174" s="47"/>
      <c r="AS174" s="84">
        <f t="shared" ref="AS174:AT174" si="265">SUM(AS162:AS173)</f>
        <v>1.345E-2</v>
      </c>
      <c r="AT174" s="85">
        <f t="shared" si="265"/>
        <v>0.27800000000000002</v>
      </c>
      <c r="AU174" s="47"/>
      <c r="AV174" s="84">
        <f t="shared" ref="AV174:AW174" si="266">SUM(AV162:AV173)</f>
        <v>0</v>
      </c>
      <c r="AW174" s="85">
        <f t="shared" si="266"/>
        <v>0</v>
      </c>
      <c r="AX174" s="47"/>
      <c r="AY174" s="84">
        <f t="shared" ref="AY174:AZ174" si="267">SUM(AY162:AY173)</f>
        <v>0</v>
      </c>
      <c r="AZ174" s="85">
        <f t="shared" si="267"/>
        <v>0</v>
      </c>
      <c r="BA174" s="47"/>
      <c r="BB174" s="84">
        <f t="shared" ref="BB174:BC174" si="268">SUM(BB162:BB173)</f>
        <v>0</v>
      </c>
      <c r="BC174" s="85">
        <f t="shared" si="268"/>
        <v>0</v>
      </c>
      <c r="BD174" s="47"/>
      <c r="BE174" s="84">
        <f t="shared" ref="BE174:BF174" si="269">SUM(BE162:BE173)</f>
        <v>2.3464999999999998</v>
      </c>
      <c r="BF174" s="85">
        <f t="shared" si="269"/>
        <v>12.522</v>
      </c>
      <c r="BG174" s="47"/>
      <c r="BH174" s="84">
        <f t="shared" ref="BH174:BI174" si="270">SUM(BH162:BH173)</f>
        <v>0</v>
      </c>
      <c r="BI174" s="85">
        <f t="shared" si="270"/>
        <v>0</v>
      </c>
      <c r="BJ174" s="47"/>
      <c r="BK174" s="84">
        <f t="shared" ref="BK174:BL174" si="271">SUM(BK162:BK173)</f>
        <v>3</v>
      </c>
      <c r="BL174" s="85">
        <f t="shared" si="271"/>
        <v>36.345999999999997</v>
      </c>
      <c r="BM174" s="47"/>
      <c r="BN174" s="84">
        <f t="shared" ref="BN174:BO174" si="272">SUM(BN162:BN173)</f>
        <v>0</v>
      </c>
      <c r="BO174" s="85">
        <f t="shared" si="272"/>
        <v>0</v>
      </c>
      <c r="BP174" s="47"/>
      <c r="BQ174" s="84">
        <f t="shared" ref="BQ174:BR174" si="273">SUM(BQ162:BQ173)</f>
        <v>35.098860615465014</v>
      </c>
      <c r="BR174" s="85">
        <f t="shared" si="273"/>
        <v>376.93899999999991</v>
      </c>
      <c r="BS174" s="47"/>
      <c r="BT174" s="84">
        <f t="shared" ref="BT174:BU174" si="274">SUM(BT162:BT173)</f>
        <v>0</v>
      </c>
      <c r="BU174" s="85">
        <f t="shared" si="274"/>
        <v>0</v>
      </c>
      <c r="BV174" s="47"/>
      <c r="BW174" s="84">
        <f t="shared" ref="BW174:BX174" si="275">SUM(BW162:BW173)</f>
        <v>0</v>
      </c>
      <c r="BX174" s="85">
        <f t="shared" si="275"/>
        <v>0</v>
      </c>
      <c r="BY174" s="47"/>
      <c r="BZ174" s="84">
        <f t="shared" ref="BZ174:CA174" si="276">SUM(BZ162:BZ173)</f>
        <v>0</v>
      </c>
      <c r="CA174" s="85">
        <f t="shared" si="276"/>
        <v>0</v>
      </c>
      <c r="CB174" s="47"/>
      <c r="CC174" s="84">
        <f t="shared" ref="CC174:CD174" si="277">SUM(CC162:CC173)</f>
        <v>0</v>
      </c>
      <c r="CD174" s="85">
        <f t="shared" si="277"/>
        <v>0</v>
      </c>
      <c r="CE174" s="47"/>
      <c r="CF174" s="84">
        <f t="shared" ref="CF174:CG174" si="278">SUM(CF162:CF173)</f>
        <v>135.94960801196356</v>
      </c>
      <c r="CG174" s="85">
        <f t="shared" si="278"/>
        <v>551.67499999999995</v>
      </c>
      <c r="CH174" s="47"/>
      <c r="CI174" s="84">
        <f t="shared" ref="CI174:CJ174" si="279">SUM(CI162:CI173)</f>
        <v>0</v>
      </c>
      <c r="CJ174" s="85">
        <f t="shared" si="279"/>
        <v>0</v>
      </c>
      <c r="CK174" s="47"/>
      <c r="CL174" s="84">
        <f t="shared" ref="CL174:CM174" si="280">SUM(CL162:CL173)</f>
        <v>0</v>
      </c>
      <c r="CM174" s="85">
        <f t="shared" si="280"/>
        <v>0</v>
      </c>
      <c r="CN174" s="47"/>
      <c r="CO174" s="84">
        <f t="shared" ref="CO174:CP174" si="281">SUM(CO162:CO173)</f>
        <v>0</v>
      </c>
      <c r="CP174" s="85">
        <f t="shared" si="281"/>
        <v>0</v>
      </c>
      <c r="CQ174" s="47"/>
      <c r="CR174" s="84">
        <f t="shared" ref="CR174:CS174" si="282">SUM(CR162:CR173)</f>
        <v>0</v>
      </c>
      <c r="CS174" s="85">
        <f t="shared" si="282"/>
        <v>0</v>
      </c>
      <c r="CT174" s="47"/>
      <c r="CU174" s="84">
        <f t="shared" ref="CU174:CV174" si="283">SUM(CU162:CU173)</f>
        <v>79.461970223432616</v>
      </c>
      <c r="CV174" s="85">
        <f t="shared" si="283"/>
        <v>276.86200000000002</v>
      </c>
      <c r="CW174" s="47"/>
      <c r="CX174" s="84">
        <f t="shared" ref="CX174:CY174" si="284">SUM(CX162:CX173)</f>
        <v>390.91684710852917</v>
      </c>
      <c r="CY174" s="85">
        <f t="shared" si="284"/>
        <v>3692.8999999999996</v>
      </c>
      <c r="CZ174" s="47"/>
      <c r="DA174" s="84">
        <f t="shared" ref="DA174:DB174" si="285">SUM(DA162:DA173)</f>
        <v>5692.2203219252897</v>
      </c>
      <c r="DB174" s="85">
        <f t="shared" si="285"/>
        <v>49997.580999999998</v>
      </c>
      <c r="DC174" s="47"/>
      <c r="DD174" s="39">
        <f t="shared" si="249"/>
        <v>6575.623697884681</v>
      </c>
      <c r="DE174" s="75">
        <f t="shared" si="250"/>
        <v>56682.873</v>
      </c>
    </row>
  </sheetData>
  <mergeCells count="37">
    <mergeCell ref="R4:T4"/>
    <mergeCell ref="AG4:AI4"/>
    <mergeCell ref="C2:J2"/>
    <mergeCell ref="CC4:CE4"/>
    <mergeCell ref="L4:N4"/>
    <mergeCell ref="C4:E4"/>
    <mergeCell ref="O4:Q4"/>
    <mergeCell ref="CX4:CZ4"/>
    <mergeCell ref="AJ4:AL4"/>
    <mergeCell ref="BT4:BV4"/>
    <mergeCell ref="CR4:CT4"/>
    <mergeCell ref="CU4:CW4"/>
    <mergeCell ref="BW4:BY4"/>
    <mergeCell ref="AS4:AU4"/>
    <mergeCell ref="AY4:BA4"/>
    <mergeCell ref="BB4:BD4"/>
    <mergeCell ref="BK4:BM4"/>
    <mergeCell ref="BN4:BP4"/>
    <mergeCell ref="BH4:BJ4"/>
    <mergeCell ref="CF4:CH4"/>
    <mergeCell ref="BE4:BG4"/>
    <mergeCell ref="A4:B4"/>
    <mergeCell ref="DA4:DC4"/>
    <mergeCell ref="F4:H4"/>
    <mergeCell ref="I4:K4"/>
    <mergeCell ref="U4:W4"/>
    <mergeCell ref="AD4:AF4"/>
    <mergeCell ref="CI4:CK4"/>
    <mergeCell ref="AP4:AR4"/>
    <mergeCell ref="BQ4:BS4"/>
    <mergeCell ref="CL4:CN4"/>
    <mergeCell ref="AM4:AO4"/>
    <mergeCell ref="BZ4:CB4"/>
    <mergeCell ref="AA4:AC4"/>
    <mergeCell ref="AV4:AX4"/>
    <mergeCell ref="CO4:CQ4"/>
    <mergeCell ref="X4:Z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3105.40 Imports</vt:lpstr>
      <vt:lpstr>3105.40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2021-09-03T06:47:20Z</dcterms:modified>
</cp:coreProperties>
</file>